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60" windowWidth="15000" windowHeight="7995" firstSheet="4" activeTab="4"/>
  </bookViews>
  <sheets>
    <sheet name="VPĐKĐ" sheetId="5" state="hidden" r:id="rId1"/>
    <sheet name="TTCN" sheetId="4" state="hidden" r:id="rId2"/>
    <sheet name="VPSỞ" sheetId="2" state="hidden" r:id="rId3"/>
    <sheet name="DTBS" sheetId="6" state="hidden" r:id="rId4"/>
    <sheet name="MAU 49" sheetId="9" r:id="rId5"/>
    <sheet name="THUYET MINH KEM THEO BIEU 49" sheetId="7" r:id="rId6"/>
  </sheets>
  <definedNames>
    <definedName name="_xlnm.Print_Area" localSheetId="4">'MAU 49'!$A$1:$N$92</definedName>
    <definedName name="_xlnm.Print_Area" localSheetId="5">'THUYET MINH KEM THEO BIEU 49'!$A$1:$C$69</definedName>
    <definedName name="_xlnm.Print_Titles" localSheetId="4">'MAU 49'!$8:$12</definedName>
  </definedNames>
  <calcPr calcId="125725"/>
</workbook>
</file>

<file path=xl/calcChain.xml><?xml version="1.0" encoding="utf-8"?>
<calcChain xmlns="http://schemas.openxmlformats.org/spreadsheetml/2006/main">
  <c r="C20" i="7"/>
  <c r="C44"/>
  <c r="C47"/>
  <c r="C48"/>
  <c r="C50"/>
  <c r="C64"/>
  <c r="C62"/>
  <c r="C54"/>
  <c r="C7"/>
  <c r="N32" i="9"/>
  <c r="J36"/>
  <c r="C30" i="7"/>
  <c r="D78"/>
  <c r="C63" l="1"/>
  <c r="C53" s="1"/>
  <c r="C37" l="1"/>
  <c r="C35" l="1"/>
  <c r="C38"/>
  <c r="J43" i="9" l="1"/>
  <c r="N52"/>
  <c r="M49"/>
  <c r="M32" l="1"/>
  <c r="J42" l="1"/>
  <c r="J44"/>
  <c r="D44"/>
  <c r="C44" s="1"/>
  <c r="D19"/>
  <c r="C19" s="1"/>
  <c r="C22"/>
  <c r="C24"/>
  <c r="J39" l="1"/>
  <c r="D39" s="1"/>
  <c r="C65" i="7" l="1"/>
  <c r="D52" i="9"/>
  <c r="D51"/>
  <c r="C51" s="1"/>
  <c r="D50"/>
  <c r="C50" s="1"/>
  <c r="C49"/>
  <c r="D49"/>
  <c r="J48"/>
  <c r="D48"/>
  <c r="C48" s="1"/>
  <c r="J47"/>
  <c r="D47" s="1"/>
  <c r="C47" s="1"/>
  <c r="J46"/>
  <c r="D46" s="1"/>
  <c r="C46" s="1"/>
  <c r="J45"/>
  <c r="D45" s="1"/>
  <c r="C45" s="1"/>
  <c r="D43"/>
  <c r="C43" s="1"/>
  <c r="C72" i="7" l="1"/>
  <c r="J61" i="9"/>
  <c r="E72" i="7"/>
  <c r="C52" i="9"/>
  <c r="D16"/>
  <c r="C16" s="1"/>
  <c r="N17"/>
  <c r="D27"/>
  <c r="C27" s="1"/>
  <c r="D26"/>
  <c r="C26" s="1"/>
  <c r="D25"/>
  <c r="C25" s="1"/>
  <c r="D24"/>
  <c r="D23"/>
  <c r="C23" s="1"/>
  <c r="D22"/>
  <c r="D21"/>
  <c r="C21" s="1"/>
  <c r="D20"/>
  <c r="C20" s="1"/>
  <c r="D18"/>
  <c r="C18" s="1"/>
  <c r="J17"/>
  <c r="J14" s="1"/>
  <c r="L70" l="1"/>
  <c r="G75"/>
  <c r="C76" i="7"/>
  <c r="E76" s="1"/>
  <c r="G74" i="9" l="1"/>
  <c r="G71" s="1"/>
  <c r="E74"/>
  <c r="E75"/>
  <c r="D75" s="1"/>
  <c r="C75" s="1"/>
  <c r="C31" i="7"/>
  <c r="I70" i="9"/>
  <c r="D70" s="1"/>
  <c r="C70" s="1"/>
  <c r="C74" i="7" l="1"/>
  <c r="C19"/>
  <c r="C6" s="1"/>
  <c r="C69" s="1"/>
  <c r="K79" i="9"/>
  <c r="C77" i="7"/>
  <c r="E77" s="1"/>
  <c r="L69" i="9"/>
  <c r="C75" i="7"/>
  <c r="E75" s="1"/>
  <c r="E74"/>
  <c r="C73"/>
  <c r="I69" i="9"/>
  <c r="E71"/>
  <c r="D74"/>
  <c r="C74" s="1"/>
  <c r="E73" i="7" l="1"/>
  <c r="C78"/>
  <c r="E78" s="1"/>
  <c r="D79" i="9"/>
  <c r="C79" s="1"/>
  <c r="D78"/>
  <c r="C78"/>
  <c r="D77"/>
  <c r="C77"/>
  <c r="N76"/>
  <c r="M76"/>
  <c r="K76"/>
  <c r="D76" s="1"/>
  <c r="C76" s="1"/>
  <c r="J76"/>
  <c r="I76"/>
  <c r="G76"/>
  <c r="E76"/>
  <c r="D73"/>
  <c r="C73" s="1"/>
  <c r="D72"/>
  <c r="C72" s="1"/>
  <c r="N71"/>
  <c r="M71"/>
  <c r="K71"/>
  <c r="J71"/>
  <c r="I71"/>
  <c r="H71"/>
  <c r="F71"/>
  <c r="D69"/>
  <c r="C69" s="1"/>
  <c r="D68"/>
  <c r="C68" s="1"/>
  <c r="J67"/>
  <c r="D67" s="1"/>
  <c r="C67" s="1"/>
  <c r="N66"/>
  <c r="M66"/>
  <c r="L66"/>
  <c r="K66"/>
  <c r="I66"/>
  <c r="G66"/>
  <c r="E66"/>
  <c r="D65"/>
  <c r="C65" s="1"/>
  <c r="D64"/>
  <c r="C64" s="1"/>
  <c r="D63"/>
  <c r="C63" s="1"/>
  <c r="J62"/>
  <c r="D62" s="1"/>
  <c r="C62" s="1"/>
  <c r="D59"/>
  <c r="C59" s="1"/>
  <c r="D58"/>
  <c r="C58" s="1"/>
  <c r="D57"/>
  <c r="C57" s="1"/>
  <c r="N56"/>
  <c r="N55" s="1"/>
  <c r="M56"/>
  <c r="K56"/>
  <c r="K55" s="1"/>
  <c r="M55"/>
  <c r="L55"/>
  <c r="I55"/>
  <c r="H55"/>
  <c r="G55"/>
  <c r="F55"/>
  <c r="E55"/>
  <c r="D54"/>
  <c r="C54" s="1"/>
  <c r="N53"/>
  <c r="M53"/>
  <c r="K53"/>
  <c r="J53"/>
  <c r="D53" s="1"/>
  <c r="C53" s="1"/>
  <c r="M42"/>
  <c r="M39" s="1"/>
  <c r="K42"/>
  <c r="K39" s="1"/>
  <c r="D42"/>
  <c r="N41"/>
  <c r="N40" s="1"/>
  <c r="D41"/>
  <c r="J40"/>
  <c r="D40" s="1"/>
  <c r="C40" s="1"/>
  <c r="D38"/>
  <c r="C38" s="1"/>
  <c r="D37"/>
  <c r="C37" s="1"/>
  <c r="N35"/>
  <c r="M35"/>
  <c r="J35"/>
  <c r="J30" s="1"/>
  <c r="D34"/>
  <c r="C34" s="1"/>
  <c r="D33"/>
  <c r="C33" s="1"/>
  <c r="D32"/>
  <c r="M31"/>
  <c r="M30" s="1"/>
  <c r="D31"/>
  <c r="D29"/>
  <c r="C29" s="1"/>
  <c r="J28"/>
  <c r="D28" s="1"/>
  <c r="C28" s="1"/>
  <c r="M17"/>
  <c r="M14" s="1"/>
  <c r="M13" s="1"/>
  <c r="K17"/>
  <c r="K14" s="1"/>
  <c r="D17"/>
  <c r="N15"/>
  <c r="N14" s="1"/>
  <c r="N13" s="1"/>
  <c r="D15"/>
  <c r="D14"/>
  <c r="J13"/>
  <c r="C41" l="1"/>
  <c r="C15"/>
  <c r="C17"/>
  <c r="C14"/>
  <c r="D71"/>
  <c r="C71" s="1"/>
  <c r="K36"/>
  <c r="D36" s="1"/>
  <c r="K13"/>
  <c r="D13" s="1"/>
  <c r="C13" s="1"/>
  <c r="J66"/>
  <c r="D66" l="1"/>
  <c r="C66" s="1"/>
  <c r="C36"/>
  <c r="K35"/>
  <c r="D35" l="1"/>
  <c r="C35" s="1"/>
  <c r="K30"/>
  <c r="D30" s="1"/>
  <c r="D61" l="1"/>
  <c r="C61" s="1"/>
  <c r="G35" i="7"/>
  <c r="G36" s="1"/>
  <c r="J60" i="9"/>
  <c r="J56" s="1"/>
  <c r="J55" s="1"/>
  <c r="D60" l="1"/>
  <c r="C60" s="1"/>
  <c r="C357" i="6"/>
  <c r="C356"/>
  <c r="C355"/>
  <c r="E354"/>
  <c r="D354"/>
  <c r="C352"/>
  <c r="C351"/>
  <c r="C350"/>
  <c r="E349"/>
  <c r="D349"/>
  <c r="C349" s="1"/>
  <c r="E345"/>
  <c r="D345"/>
  <c r="E336"/>
  <c r="D336"/>
  <c r="C336" s="1"/>
  <c r="C310"/>
  <c r="C282"/>
  <c r="C281"/>
  <c r="C280"/>
  <c r="E279"/>
  <c r="D279"/>
  <c r="C279" s="1"/>
  <c r="C277"/>
  <c r="C276"/>
  <c r="C275"/>
  <c r="E274"/>
  <c r="D274"/>
  <c r="E270"/>
  <c r="E261" s="1"/>
  <c r="D270"/>
  <c r="C235"/>
  <c r="C207"/>
  <c r="C206"/>
  <c r="C205"/>
  <c r="E204"/>
  <c r="D204"/>
  <c r="C204" s="1"/>
  <c r="C202"/>
  <c r="C201"/>
  <c r="C200"/>
  <c r="E199"/>
  <c r="D199"/>
  <c r="C199" s="1"/>
  <c r="E195"/>
  <c r="D195"/>
  <c r="C160"/>
  <c r="E129"/>
  <c r="D129"/>
  <c r="C125"/>
  <c r="E124"/>
  <c r="D124"/>
  <c r="C124" s="1"/>
  <c r="C111" s="1"/>
  <c r="E120"/>
  <c r="D120"/>
  <c r="D111" s="1"/>
  <c r="E55"/>
  <c r="D55"/>
  <c r="C51"/>
  <c r="E50"/>
  <c r="D50"/>
  <c r="E46"/>
  <c r="D46"/>
  <c r="D56" i="9" l="1"/>
  <c r="C56" s="1"/>
  <c r="D55"/>
  <c r="C55" s="1"/>
  <c r="C354" i="6"/>
  <c r="D186"/>
  <c r="C186" s="1"/>
  <c r="E111"/>
  <c r="E37"/>
  <c r="D37"/>
  <c r="E186"/>
  <c r="C274"/>
  <c r="C50"/>
  <c r="D261"/>
  <c r="C261" s="1"/>
  <c r="C68" i="5"/>
  <c r="C67"/>
  <c r="C66"/>
  <c r="D65"/>
  <c r="C65" s="1"/>
  <c r="C64"/>
  <c r="C63"/>
  <c r="C62"/>
  <c r="D61"/>
  <c r="C61" s="1"/>
  <c r="C60"/>
  <c r="C59"/>
  <c r="C58"/>
  <c r="D57"/>
  <c r="C57" s="1"/>
  <c r="C56"/>
  <c r="C55"/>
  <c r="C54"/>
  <c r="C53"/>
  <c r="C52"/>
  <c r="C51"/>
  <c r="C50"/>
  <c r="D49"/>
  <c r="C49" s="1"/>
  <c r="C47"/>
  <c r="D46"/>
  <c r="C46" s="1"/>
  <c r="C45"/>
  <c r="C44"/>
  <c r="C43"/>
  <c r="C42"/>
  <c r="C41"/>
  <c r="C40"/>
  <c r="C39"/>
  <c r="D38"/>
  <c r="C38" s="1"/>
  <c r="C37"/>
  <c r="D36"/>
  <c r="C36" s="1"/>
  <c r="C34"/>
  <c r="C33"/>
  <c r="C32"/>
  <c r="D31"/>
  <c r="C31" s="1"/>
  <c r="C30"/>
  <c r="C29"/>
  <c r="C28"/>
  <c r="C27"/>
  <c r="C25"/>
  <c r="C24"/>
  <c r="C23"/>
  <c r="C22"/>
  <c r="C21"/>
  <c r="C20"/>
  <c r="C19"/>
  <c r="C18"/>
  <c r="C17"/>
  <c r="D16"/>
  <c r="C16" s="1"/>
  <c r="C15"/>
  <c r="D14"/>
  <c r="C14" s="1"/>
  <c r="C37" i="6" l="1"/>
  <c r="D48" i="5"/>
  <c r="C48" s="1"/>
  <c r="D26"/>
  <c r="C26" s="1"/>
  <c r="D13"/>
  <c r="C13" s="1"/>
  <c r="D35"/>
  <c r="C35" s="1"/>
  <c r="D12" l="1"/>
  <c r="C12" s="1"/>
  <c r="C68" i="4" l="1"/>
  <c r="C67"/>
  <c r="C66"/>
  <c r="D65"/>
  <c r="C65" s="1"/>
  <c r="C64"/>
  <c r="C63"/>
  <c r="C62"/>
  <c r="D61"/>
  <c r="C61" s="1"/>
  <c r="C60"/>
  <c r="C59"/>
  <c r="C58"/>
  <c r="D57"/>
  <c r="C57" s="1"/>
  <c r="C56"/>
  <c r="C55"/>
  <c r="C54"/>
  <c r="C53"/>
  <c r="C52"/>
  <c r="C51"/>
  <c r="C50"/>
  <c r="D49"/>
  <c r="C49" s="1"/>
  <c r="C47"/>
  <c r="D46"/>
  <c r="C46" s="1"/>
  <c r="C45"/>
  <c r="C44"/>
  <c r="C43"/>
  <c r="C42"/>
  <c r="C41"/>
  <c r="C40"/>
  <c r="C39"/>
  <c r="D38"/>
  <c r="C38" s="1"/>
  <c r="C37"/>
  <c r="C36"/>
  <c r="C34"/>
  <c r="C33"/>
  <c r="C32"/>
  <c r="D31"/>
  <c r="C31" s="1"/>
  <c r="C30"/>
  <c r="C29"/>
  <c r="C28"/>
  <c r="C27"/>
  <c r="C25"/>
  <c r="C24"/>
  <c r="C23"/>
  <c r="C22"/>
  <c r="C21"/>
  <c r="C20"/>
  <c r="C19"/>
  <c r="C18"/>
  <c r="C17"/>
  <c r="D16"/>
  <c r="C16" s="1"/>
  <c r="C15"/>
  <c r="C14"/>
  <c r="C38" i="2"/>
  <c r="C39"/>
  <c r="C59"/>
  <c r="C57"/>
  <c r="E56"/>
  <c r="E42" s="1"/>
  <c r="C46"/>
  <c r="H35"/>
  <c r="C35" s="1"/>
  <c r="H16"/>
  <c r="C19"/>
  <c r="C20"/>
  <c r="C63"/>
  <c r="C62"/>
  <c r="C61"/>
  <c r="I60"/>
  <c r="H60"/>
  <c r="G60"/>
  <c r="F60"/>
  <c r="D60"/>
  <c r="C58"/>
  <c r="I56"/>
  <c r="H56"/>
  <c r="G56"/>
  <c r="F56"/>
  <c r="D56"/>
  <c r="C55"/>
  <c r="C54"/>
  <c r="H53"/>
  <c r="C53" s="1"/>
  <c r="I52"/>
  <c r="G52"/>
  <c r="G42" s="1"/>
  <c r="F52"/>
  <c r="D52"/>
  <c r="C51"/>
  <c r="C50"/>
  <c r="C49"/>
  <c r="H48"/>
  <c r="C48" s="1"/>
  <c r="C47"/>
  <c r="C45"/>
  <c r="C44"/>
  <c r="I43"/>
  <c r="H43"/>
  <c r="I42"/>
  <c r="C41"/>
  <c r="I40"/>
  <c r="H40"/>
  <c r="C40" s="1"/>
  <c r="C37"/>
  <c r="C36"/>
  <c r="I35"/>
  <c r="C34"/>
  <c r="H33"/>
  <c r="C33" s="1"/>
  <c r="I32"/>
  <c r="C31"/>
  <c r="C30"/>
  <c r="I28"/>
  <c r="C27"/>
  <c r="C26"/>
  <c r="C25"/>
  <c r="C24"/>
  <c r="I23"/>
  <c r="C22"/>
  <c r="H21"/>
  <c r="C21" s="1"/>
  <c r="C18"/>
  <c r="C17"/>
  <c r="I16"/>
  <c r="I13" s="1"/>
  <c r="I12" s="1"/>
  <c r="C16"/>
  <c r="C15"/>
  <c r="C14"/>
  <c r="C43" l="1"/>
  <c r="D42"/>
  <c r="D26" i="4"/>
  <c r="C26" s="1"/>
  <c r="C56" i="2"/>
  <c r="H13"/>
  <c r="C13" s="1"/>
  <c r="H52"/>
  <c r="C52" s="1"/>
  <c r="C60"/>
  <c r="F42"/>
  <c r="D13" i="4"/>
  <c r="D35"/>
  <c r="C35" s="1"/>
  <c r="D48"/>
  <c r="C48" s="1"/>
  <c r="H32" i="2"/>
  <c r="C32" s="1"/>
  <c r="H42"/>
  <c r="C42" s="1"/>
  <c r="H12"/>
  <c r="C12" s="1"/>
  <c r="C13" i="4" l="1"/>
  <c r="D12"/>
  <c r="C12" s="1"/>
  <c r="H29" i="2"/>
  <c r="C29" l="1"/>
  <c r="H28"/>
  <c r="C28" l="1"/>
  <c r="H23"/>
  <c r="C23" s="1"/>
  <c r="C32" i="9" l="1"/>
  <c r="N31"/>
  <c r="N30" s="1"/>
  <c r="C30" s="1"/>
  <c r="N42"/>
  <c r="C42" s="1"/>
  <c r="N39" l="1"/>
  <c r="C31"/>
  <c r="C39" l="1"/>
  <c r="Q39" s="1"/>
  <c r="Q40" s="1"/>
  <c r="Q52" s="1"/>
  <c r="Q53" s="1"/>
</calcChain>
</file>

<file path=xl/comments1.xml><?xml version="1.0" encoding="utf-8"?>
<comments xmlns="http://schemas.openxmlformats.org/spreadsheetml/2006/main">
  <authors>
    <author>Admin</author>
  </authors>
  <commentList>
    <comment ref="M32" authorId="0">
      <text>
        <r>
          <rPr>
            <sz val="8"/>
            <color indexed="81"/>
            <rFont val="Tahoma"/>
            <family val="2"/>
          </rPr>
          <t xml:space="preserve">
</t>
        </r>
        <r>
          <rPr>
            <b/>
            <sz val="8"/>
            <color indexed="81"/>
            <rFont val="Tahoma"/>
            <family val="2"/>
          </rPr>
          <t>Chờ hướng dẫn</t>
        </r>
      </text>
    </comment>
    <comment ref="N32" authorId="0">
      <text>
        <r>
          <rPr>
            <b/>
            <sz val="8"/>
            <color indexed="81"/>
            <rFont val="Tahoma"/>
            <family val="2"/>
          </rPr>
          <t>Chờ hướng dẫn</t>
        </r>
        <r>
          <rPr>
            <sz val="8"/>
            <color indexed="81"/>
            <rFont val="Tahoma"/>
            <family val="2"/>
          </rPr>
          <t xml:space="preserve">
</t>
        </r>
      </text>
    </comment>
  </commentList>
</comments>
</file>

<file path=xl/comments2.xml><?xml version="1.0" encoding="utf-8"?>
<comments xmlns="http://schemas.openxmlformats.org/spreadsheetml/2006/main">
  <authors>
    <author>Admin</author>
  </authors>
  <commentList>
    <comment ref="C8" authorId="0">
      <text>
        <r>
          <rPr>
            <b/>
            <sz val="8"/>
            <color indexed="81"/>
            <rFont val="Tahoma"/>
          </rPr>
          <t>Admin:</t>
        </r>
        <r>
          <rPr>
            <sz val="8"/>
            <color indexed="81"/>
            <rFont val="Tahoma"/>
          </rPr>
          <t xml:space="preserve">
Nhiệm vụ này phải điều chỉnh </t>
        </r>
      </text>
    </comment>
  </commentList>
</comments>
</file>

<file path=xl/sharedStrings.xml><?xml version="1.0" encoding="utf-8"?>
<sst xmlns="http://schemas.openxmlformats.org/spreadsheetml/2006/main" count="1023" uniqueCount="232">
  <si>
    <t>Nội dung</t>
  </si>
  <si>
    <t>Tổng số</t>
  </si>
  <si>
    <t>Chi tiết theo đơn vị sử dụng</t>
  </si>
  <si>
    <t>A</t>
  </si>
  <si>
    <t>B</t>
  </si>
  <si>
    <t>I</t>
  </si>
  <si>
    <t xml:space="preserve">Tổng số thu, chi, nộp ngân sách phí, lệ phí </t>
  </si>
  <si>
    <t>Số thu phí, lệ phí</t>
  </si>
  <si>
    <t>1.1</t>
  </si>
  <si>
    <t>Lệ phí</t>
  </si>
  <si>
    <t>1.2</t>
  </si>
  <si>
    <t>Phí</t>
  </si>
  <si>
    <t>Chi từ nguồn thu phí được để lại</t>
  </si>
  <si>
    <t>2.1</t>
  </si>
  <si>
    <t>Chi sự nghiệp ……………………..</t>
  </si>
  <si>
    <t>a</t>
  </si>
  <si>
    <t>b</t>
  </si>
  <si>
    <t>Kinh phí nhiệm vụ không thường xuyên</t>
  </si>
  <si>
    <t>2.2</t>
  </si>
  <si>
    <t>Chi quản lý hành chính</t>
  </si>
  <si>
    <t>Kinh phí thực hiện chế độ tự chủ</t>
  </si>
  <si>
    <t>Kinh phí không thực hiện chế độ tự chủ</t>
  </si>
  <si>
    <t>Số phí, lệ phí nộp NSNN</t>
  </si>
  <si>
    <t>3.1</t>
  </si>
  <si>
    <t>3.2</t>
  </si>
  <si>
    <t>II</t>
  </si>
  <si>
    <t>Nghiên cứu khoa học (cấp huyện không có nội dung này)</t>
  </si>
  <si>
    <t>Kinh phí thực hiện nhiệm vụ khoa học công nghệ</t>
  </si>
  <si>
    <t>Kinh phí nhiệm vụ thường xuyên theo chức năng</t>
  </si>
  <si>
    <t>2.3</t>
  </si>
  <si>
    <t>Mã số đơn vị sử dụng NSNN</t>
  </si>
  <si>
    <t>Mã số Kho bạc Nhà nước nơi giao dịch</t>
  </si>
  <si>
    <t>(*): thực hiện theo Thông tư số 324/2016/TT-BTC ngày 21 tháng 12 năm 2016 của Bộ Tài chính.</t>
  </si>
  <si>
    <t>Stt</t>
  </si>
  <si>
    <t>Dự toán chi ngân sách nhà nước</t>
  </si>
  <si>
    <t>Trong đó: tiết kiệm chi thường xuyên 10% để thực hiện cải cách tiền lương</t>
  </si>
  <si>
    <t>Trong đó: 40% (hoặc 35% đối với ngành y tế) để thực hiện cải cách tiền lương</t>
  </si>
  <si>
    <t>Đvt: 1.000 đồng</t>
  </si>
  <si>
    <t>Kinh phí nhiệm vụ thường xuyên</t>
  </si>
  <si>
    <t>Sở Tài nguyên và Môi trường</t>
  </si>
  <si>
    <t>SỞ TÀI NGUYÊN VÀ MÔI TRƯỜNG</t>
  </si>
  <si>
    <t>Trung tâm công nghệ Thông tin</t>
  </si>
  <si>
    <t>VP Đăng ký đất đai</t>
  </si>
  <si>
    <t>Tổng cộng</t>
  </si>
  <si>
    <t>Khoản 314</t>
  </si>
  <si>
    <t>Thu lệ phí cấp giấy CNQSD Đất</t>
  </si>
  <si>
    <t>Thu phí thẩm định Tài nguyên nước</t>
  </si>
  <si>
    <t>Thu phí thẩm định đánh giá tác động môi trường, đề án chi tiết</t>
  </si>
  <si>
    <t>Thu phí nước thải công nghiệp</t>
  </si>
  <si>
    <t>Thu phí khai thác, sử dụng thông tin dữ liệu đo đạc và bản đồ</t>
  </si>
  <si>
    <t>Thu phí thẩm định cấp giấy CNQSD Đất</t>
  </si>
  <si>
    <t>Thu phí giao dịch bảo đảm</t>
  </si>
  <si>
    <t>Thu phí cung cấp thông tin đại chính</t>
  </si>
  <si>
    <t>1.3</t>
  </si>
  <si>
    <t>Thu phạt</t>
  </si>
  <si>
    <t>Thu phạt vị phạm hành chính</t>
  </si>
  <si>
    <t>Trong đó: 40% (tạm tính) để thực hiện cải cách tiền lương</t>
  </si>
  <si>
    <t>Thu phí cung cấp thông tin địa chính</t>
  </si>
  <si>
    <t>3.3</t>
  </si>
  <si>
    <t>Chi sự nghiệp kinh tế</t>
  </si>
  <si>
    <t>Chi sự nghiệp bảo vệ môi trường</t>
  </si>
  <si>
    <t>4.1</t>
  </si>
  <si>
    <t>4.2</t>
  </si>
  <si>
    <t>Chi khác</t>
  </si>
  <si>
    <t>5.1</t>
  </si>
  <si>
    <t>5.2</t>
  </si>
  <si>
    <t>0561</t>
  </si>
  <si>
    <t>Chương:426</t>
  </si>
  <si>
    <t>Phí cấp phép hoạt động ĐĐ BĐ</t>
  </si>
  <si>
    <t>Trích quỹ thi đua khen thưởng</t>
  </si>
  <si>
    <t>Khoản 272</t>
  </si>
  <si>
    <t>Kinh phí chương trình mục tiêu ứng phó với biến đổi khí hậu và tăng trưởng xanh (00749)</t>
  </si>
  <si>
    <t>Kinh phí nhiệm vụ không thường xuyên giao thực hiện không tự chủ</t>
  </si>
  <si>
    <t>Chi tiết theo chương loại</t>
  </si>
  <si>
    <t>250-251</t>
  </si>
  <si>
    <t>250-278</t>
  </si>
  <si>
    <t>280-332</t>
  </si>
  <si>
    <t>340-341</t>
  </si>
  <si>
    <t>400-429</t>
  </si>
  <si>
    <t>250-272</t>
  </si>
  <si>
    <t>Phí cấp phép hoạt động ĐĐBĐ</t>
  </si>
  <si>
    <t>1023854</t>
  </si>
  <si>
    <t>TRUNG TÂM CÔNG NGHỆ THÔNG TIN</t>
  </si>
  <si>
    <t>Phụ lục 02</t>
  </si>
  <si>
    <t>Chương:280</t>
  </si>
  <si>
    <t>340-314</t>
  </si>
  <si>
    <t>VĂN PHÒNG ĐĂNG KÝ ĐẤT ĐAI</t>
  </si>
  <si>
    <t>Chương:340</t>
  </si>
  <si>
    <t>Văn phòng Sở Tài nguyên và Môi trường</t>
  </si>
  <si>
    <t>(Kèm theo Quyết định số 10/QĐ-STNMT ngày 07/01/2019 của Sở Tài nguyên và Môi trường)</t>
  </si>
  <si>
    <t>(Kèm theo Quyết định số 12/QĐ-STNMT ngày 07/01/2019 của Sở Tài nguyên và Môi trường)</t>
  </si>
  <si>
    <t>(Kèm theo Quyết định số 11/QĐ-STNMT ngày 07/01/2019 của Sở Tài nguyên và Môi trường)</t>
  </si>
  <si>
    <t>9079026</t>
  </si>
  <si>
    <t>Chương: 426</t>
  </si>
  <si>
    <t>Đvt: đồng</t>
  </si>
  <si>
    <t>Kinh phí nhiệm vụ thường xuyên không thực hiện chế độ tự chủ</t>
  </si>
  <si>
    <t xml:space="preserve">Các công việc phát sinh nhưng chưa có chủ trương của cấp có thẩm quyền </t>
  </si>
  <si>
    <t xml:space="preserve">    Tung tâm Quan trắc Môi trường và Tài nguyên</t>
  </si>
  <si>
    <t>Kinh phí nhiệm vụ thường xuyên thực hiện chế độ tự chủ</t>
  </si>
  <si>
    <t>1118368</t>
  </si>
  <si>
    <t>Kinh phí nhiệm vụ thường xuyên không thực hiện chế độ  tự chủ</t>
  </si>
  <si>
    <t xml:space="preserve">       Trung tâm Quan trắc Môi trường và Tài nguyên</t>
  </si>
  <si>
    <t>Mã nguồn ngân sách</t>
  </si>
  <si>
    <t xml:space="preserve"> ĐIỀU CHỈNH DỰ TOÁN CHI NGÂN SÁCH NHÀ NƯỚC NĂM 2019</t>
  </si>
  <si>
    <t xml:space="preserve"> DỰ TOÁN CHI NGÂN SÁCH NHÀ NƯỚC NĂM 2019</t>
  </si>
  <si>
    <t>250-332</t>
  </si>
  <si>
    <t>(Kèm theo Quyết định số 429 /QĐ-STNMT ngày  04/5/2019 của Sở Tài nguyên và Môi trường)</t>
  </si>
  <si>
    <t>(Kèm theo Quyết định số  430/QĐ-STNMT ngày 04/5/2019 của Sở Tài nguyên và Môi trường)</t>
  </si>
  <si>
    <t>(Kèm theo Quyết định số  429/QĐ-STNMT ngày  04 /5/2019 của Sở Tài nguyên và Môi trường)</t>
  </si>
  <si>
    <t>(Kèm theo Quyết định số  430/QĐ-STNMT ngày 04 /5/2019 của Sở Tài nguyên và Môi trường)</t>
  </si>
  <si>
    <t xml:space="preserve"> BỔ SUNG DỰ TOÁN CHI NGÂN SÁCH NHÀ NƯỚC NĂM 2019</t>
  </si>
  <si>
    <t>(Kèm theo Quyết định số        /QĐ-STNMT ngày      /5/2019 của Sở Tài nguyên và Môi trường)</t>
  </si>
  <si>
    <t xml:space="preserve">       Sở Tài nguyên và Môi trường </t>
  </si>
  <si>
    <t>DỰ TOÁN THU, CHI NGÂN SÁCH NHÀ NƯỚC NĂM 2020</t>
  </si>
  <si>
    <t>Trung tâm Phát triển quỹ đất tỉnh</t>
  </si>
  <si>
    <t>1130246</t>
  </si>
  <si>
    <t>Trung tâm Công nghệ thông tin</t>
  </si>
  <si>
    <t>Mẫu biểu số 49</t>
  </si>
  <si>
    <t>Dùng cho các Sở, cơ quan thuộc cấp tỉnh (Phòng, cơ quan thuộc cấp huyện) báo cáo Sở Tài chính (Phòng Tài chính-Kế hoạch), Kho bạc nhà nước tỉnh (Kho bạc nhà nước huyện)</t>
  </si>
  <si>
    <t>Trong đó, kinh phí của các nhiệm vụ chi chưa được cấp có thẩm quyền phê duyệt</t>
  </si>
  <si>
    <t>STT</t>
  </si>
  <si>
    <t>Tên nhiệm vụ chi</t>
  </si>
  <si>
    <t>Số tiền</t>
  </si>
  <si>
    <t>Các nhiệm vụ chi đã được cấp thẩm quyền phê duyệt, cho chủ trương (hoặc nhiệm vụ theo chức năng đã được giao)</t>
  </si>
  <si>
    <t>Nghiên cứu khoa học (Loại... Khoản...)</t>
  </si>
  <si>
    <t>Các nhiệm vụ chi chưa được cấp thẩm quyền phê duyệt, chưa có chủ trương</t>
  </si>
  <si>
    <t>Tổng cộng (I+II)</t>
  </si>
  <si>
    <r>
      <t xml:space="preserve">(Đính kèm theo </t>
    </r>
    <r>
      <rPr>
        <i/>
        <sz val="14"/>
        <color theme="1"/>
        <rFont val="Times New Roman"/>
        <family val="2"/>
      </rPr>
      <t>Mẫu biểu số 49)</t>
    </r>
  </si>
  <si>
    <t>Chi quản lý hành chính (Loại 340 Khoản 341)</t>
  </si>
  <si>
    <t>Chi công tác đột xuất, …do cấp trên chỉ đạo</t>
  </si>
  <si>
    <t>Sửa chữa lớn 02 xe ô tô (63D-1095; 63A-00474)</t>
  </si>
  <si>
    <t>Chi sự nghiệp kinh tế (Loại 280 Khoản 332)</t>
  </si>
  <si>
    <t xml:space="preserve">Thống kê đất đai </t>
  </si>
  <si>
    <t>1.4</t>
  </si>
  <si>
    <t>1.5</t>
  </si>
  <si>
    <t>1.6</t>
  </si>
  <si>
    <t>1.7</t>
  </si>
  <si>
    <t>1.8</t>
  </si>
  <si>
    <t>Chi các công việc khác (Đo đạc bản đồ địa chính, cắm cọc ranh đất, làm vệ sinh môi trường các khu đất)</t>
  </si>
  <si>
    <r>
      <t>Xuất bản bản tin Tài nguyên và Môi trường
(</t>
    </r>
    <r>
      <rPr>
        <i/>
        <sz val="10"/>
        <rFont val="Times New Roman"/>
        <family val="1"/>
      </rPr>
      <t>Thường xuyên)</t>
    </r>
  </si>
  <si>
    <r>
      <t xml:space="preserve">Kiểm tra chất lượng nguồn nước khai thác, sử dụng tại các trạm cấp nước
</t>
    </r>
    <r>
      <rPr>
        <i/>
        <sz val="10"/>
        <rFont val="Times New Roman"/>
        <family val="1"/>
      </rPr>
      <t>(Thường xuyên)</t>
    </r>
  </si>
  <si>
    <r>
      <t xml:space="preserve">Xác định giá đất cụ thể làm căn cứ tính tiền thuê đất, giao đất, chuyển mục đích sử dụng đất
</t>
    </r>
    <r>
      <rPr>
        <i/>
        <sz val="10"/>
        <rFont val="Times New Roman"/>
        <family val="1"/>
      </rPr>
      <t>(Theo chức năng)</t>
    </r>
  </si>
  <si>
    <t>Chi sự nghiệp bảo vệ môi trường (Loại 250 Khoản 251)</t>
  </si>
  <si>
    <t>Quan trắc môi trường hàng năm của tỉnh Tiền Giang</t>
  </si>
  <si>
    <t>Chi sự nghiệp bảo vệ môi trường (Loại 250 Khoản 278)</t>
  </si>
  <si>
    <t>3.1.1</t>
  </si>
  <si>
    <t>3.1.2</t>
  </si>
  <si>
    <t>3.1.3</t>
  </si>
  <si>
    <t>3.1.4</t>
  </si>
  <si>
    <t>3.1.5</t>
  </si>
  <si>
    <t>3.2.4</t>
  </si>
  <si>
    <r>
      <t xml:space="preserve">Phối hợp với Sở Giáo dục thực hiện nhiệm vụ giáo dục môi trường, tiếp tục xây dựng phong trào và kiểm tra công nhận và khen thưởng trường học Xanh - Sạch - Đẹp 
</t>
    </r>
    <r>
      <rPr>
        <i/>
        <sz val="10"/>
        <rFont val="Times New Roman"/>
        <family val="1"/>
      </rPr>
      <t>(Thường xuyên)</t>
    </r>
  </si>
  <si>
    <r>
      <t xml:space="preserve">Chi bảo vệ khu đất Đồng Sen: 12 tháng* 2 triệu/tháng
</t>
    </r>
    <r>
      <rPr>
        <i/>
        <sz val="10"/>
        <rFont val="Times New Roman"/>
        <family val="1"/>
      </rPr>
      <t>(Thường xuyên)</t>
    </r>
  </si>
  <si>
    <t>Chi khác (Loại 400 Khoản 429)</t>
  </si>
  <si>
    <t>Khoản 251</t>
  </si>
  <si>
    <t>Khoản 278</t>
  </si>
  <si>
    <t>Khoản 332</t>
  </si>
  <si>
    <t>Khoản 341</t>
  </si>
  <si>
    <t>Khoản 429</t>
  </si>
  <si>
    <t>Đào tạo, bồi dưỡng</t>
  </si>
  <si>
    <t xml:space="preserve">Kế hoạch Thu thập, quản lý, cập nhật khai thác và sử dụng dữ liệu tài nguyên và môi trường hàng năm. </t>
  </si>
  <si>
    <r>
      <t xml:space="preserve">Chi nghiệp vụ chuyên môn
</t>
    </r>
    <r>
      <rPr>
        <i/>
        <sz val="10"/>
        <rFont val="Times New Roman"/>
        <family val="1"/>
      </rPr>
      <t>(Chức năng)</t>
    </r>
  </si>
  <si>
    <t>Thu phí thẩm định đánh giá tác động môi trường</t>
  </si>
  <si>
    <t>Thu phí thẩm định giấy phép môi trường</t>
  </si>
  <si>
    <t>THUYẾT MINH CÁC NHIỆM VỤ CHI TỪ NGUỒN KINH PHÍ CHI THƯỜNG XUYÊN KHÔNG GIAO TỰ CHỦ</t>
  </si>
  <si>
    <r>
      <t xml:space="preserve">Thiết lập hành lang bảo vệ bờ biển tỉnh Tiền Giang (giai đoạn 2 - Xác định chiều rộng, ranh giới và cắm mốc hành lang bảo vệ bờ biển tỉnh Tiền Giang)
</t>
    </r>
    <r>
      <rPr>
        <i/>
        <sz val="10"/>
        <rFont val="Times New Roman"/>
        <family val="1"/>
      </rPr>
      <t>Theo Quyết định phê duyệt số 2491/QĐ-UBND ngày 22/9/2021 của UBND tỉnh về phê duyệt đề cương dự toán.; Hợp đồng đang thực hiện</t>
    </r>
  </si>
  <si>
    <r>
      <t xml:space="preserve">Thực hiện kế hoạch sử dụng đất giai đoạn 2021 - 2025 tỉnh Tiền Giang
</t>
    </r>
    <r>
      <rPr>
        <i/>
        <sz val="10"/>
        <rFont val="Times New Roman"/>
        <family val="1"/>
      </rPr>
      <t>Theo Quyết định phê duyệt số 3850/QĐ-UBND ngày31/8/2021 của UBND tỉnh về phê duyệt đề cương dự toán.; Hợp đồng đang thực hiện</t>
    </r>
  </si>
  <si>
    <r>
      <t xml:space="preserve">Dự án chỉnh lý, số hóa hồ sơ lưu trữ và tích hợp vào cơ sở dữ liệu đất đai của hệ thống Văn phòng Đăng ký đất đai
</t>
    </r>
    <r>
      <rPr>
        <i/>
        <sz val="10"/>
        <rFont val="Times New Roman"/>
        <family val="1"/>
      </rPr>
      <t>Theo Quyết định phê duyệt số 525/QĐ-UBND ngày 25/02/2022 v/v chủ trương đầu tư; 
- QĐ 1503/QĐ-UBND ngày 23/5/2022 v/v phê duyệt BCNCKT; Hợp đồng thiết kế bước 2 đang thực hiện</t>
    </r>
  </si>
  <si>
    <r>
      <t xml:space="preserve">Đề án xây dựng, hoàn thiện cơ sở dữ liệu nền địa lý Quốc gia tỷ lệ 1/2.000 và 1/5.000 trên địa bàn tỉnh Tiền Giang
</t>
    </r>
    <r>
      <rPr>
        <i/>
        <sz val="10"/>
        <rFont val="Times New Roman"/>
        <family val="1"/>
      </rPr>
      <t>Theo Quyết định phê duyệt số 3879/QĐ-UBND ngày 31/12/2021 của UBND tỉnh về phê duyệt đề cương dự toán.; Hợp đồng đang thực hiện</t>
    </r>
  </si>
  <si>
    <r>
      <t xml:space="preserve">Vận hành mạng quan trắc nước dưới đất trên địa bàn tỉnh Tiền Giang hàng năm 
</t>
    </r>
    <r>
      <rPr>
        <i/>
        <sz val="10"/>
        <rFont val="Times New Roman"/>
        <family val="1"/>
      </rPr>
      <t>Theo Công văn số 1608/UBND-KTN ngày 20/4/2016 của Ủy ban nhân
dân tỉnh Tiền Giang</t>
    </r>
  </si>
  <si>
    <r>
      <t xml:space="preserve">Tuyên truyền pháp luật trong lĩnh vực đất đai, tài nguyên nước, khí tượng thủy văn và biển.
</t>
    </r>
    <r>
      <rPr>
        <i/>
        <sz val="10"/>
        <rFont val="Times New Roman"/>
        <family val="1"/>
      </rPr>
      <t>(Thường xuyên)</t>
    </r>
  </si>
  <si>
    <t>Duy trì vận hành hệ thống mạng máy chủ</t>
  </si>
  <si>
    <t xml:space="preserve">Bảo quản kho lưu trữ </t>
  </si>
  <si>
    <t>Bảo quản tài liệu lưu trữ dạng giấy</t>
  </si>
  <si>
    <r>
      <t xml:space="preserve">Điều tra, thống kê phục vụ lập báo cáo công tác bảo vệ môi trường trên địa bàn tỉnh (theo Thông tư số 02/2020/TT-BTNMT)
</t>
    </r>
    <r>
      <rPr>
        <i/>
        <sz val="10"/>
        <rFont val="Times New Roman"/>
        <family val="1"/>
      </rPr>
      <t>(Thường xuyên)</t>
    </r>
  </si>
  <si>
    <t>Xây dựng kế hoạch quản lý chất lượng nước mặt trên địa bàn tỉnh Tiền Giang</t>
  </si>
  <si>
    <t>Trong đó: 40% (tạm tính) để thực hiện cải cách tiền lương trên số thu được để lại sau khi trừ các chi phí liên quan trực tiếp đến hoạt động thu</t>
  </si>
  <si>
    <t>(Kèm theo Quyết đinh số      /QĐ-STNMT ngày      /12/2023 của Giám đốc Sở Tài nguyên và Môi trường)</t>
  </si>
  <si>
    <t>PHÂN BỔ DỰ TOÁN THU, CHI NGÂN SÁCH NHÀ NƯỚC NĂM 2024</t>
  </si>
  <si>
    <t>Phí thẩm định đánh giá trữ lượng khai thác KS</t>
  </si>
  <si>
    <r>
      <t xml:space="preserve">Chi trang phục thanh tra: </t>
    </r>
    <r>
      <rPr>
        <i/>
        <sz val="10"/>
        <rFont val="Times New Roman"/>
        <family val="1"/>
      </rPr>
      <t>7,7 triệu* 6ng + 2,6 triệu * 2 ng
(Theo thông tư 34/2016/TT-BTNMT ngày 10/11/2016; TTLT 73/2015/TTLT-BTC-TTCP ngày 12/5/2015)</t>
    </r>
  </si>
  <si>
    <r>
      <t xml:space="preserve">Chi xây dựng VBQPPL 
</t>
    </r>
    <r>
      <rPr>
        <i/>
        <sz val="10"/>
        <rFont val="Times New Roman"/>
        <family val="1"/>
      </rPr>
      <t>(Theo NQ 26/2022/NQ-HĐND ngày 10/12/2022)</t>
    </r>
  </si>
  <si>
    <t xml:space="preserve">Máy vi tính +UPS (hoặc máy vi tính xách tay) (Trong đó: máy vi tính xách tay dùng chung VP: 01; Trang bị thay thế 9: VP 04; TNNKS: 02; Ttra: 01; QLĐĐ: 02) : 10 * 15 triệu/bộ </t>
  </si>
  <si>
    <t>Mua máy in A4 (GĐ; VPS:2; QLĐĐ): 04 * 10 triệu/ cái</t>
  </si>
  <si>
    <t>Kệ hồ sơ kho lưu trữ: 20-25 kệ (2021 đã trang bị 50 kệ, 2022 trang bị 50kệ, 2023 trang bị 36 kệ)</t>
  </si>
  <si>
    <r>
      <t xml:space="preserve">Ban Chỉ đạo công tác về biển Đông - hải đảo và thực hiện chiến lược phát triển bền vững kinh tế biển tỉnh Tiền Giang
</t>
    </r>
    <r>
      <rPr>
        <sz val="10"/>
        <rFont val="Times New Roman"/>
        <family val="1"/>
      </rPr>
      <t>(</t>
    </r>
    <r>
      <rPr>
        <i/>
        <sz val="10"/>
        <rFont val="Times New Roman"/>
        <family val="1"/>
      </rPr>
      <t>Quyết định số 1242/QĐ-UBND ngày 01/6/2023 của UBND tỉnh thành lập Ban chỉ đạo...; Quyết định số 1511/QĐ-BCĐ ngày 07/7/2023 của Ban chỉ đạo (theo QĐ 1242/QĐ-UBND ngày 01/6/2023) về việc Ban hành Quy chế hoạt động.)</t>
    </r>
    <r>
      <rPr>
        <sz val="13"/>
        <rFont val="Times New Roman"/>
        <family val="1"/>
        <charset val="163"/>
      </rPr>
      <t xml:space="preserve">
</t>
    </r>
  </si>
  <si>
    <r>
      <t xml:space="preserve">Phôi Giấy chứng nhận quyền sử dụng đất, quyền sở hữu nhà ở và tài sản khác gắn liền với đất 144.000 phôi x 5.400 đồng/phôi
</t>
    </r>
    <r>
      <rPr>
        <i/>
        <sz val="10"/>
        <rFont val="Times New Roman"/>
        <family val="1"/>
      </rPr>
      <t xml:space="preserve">(Nghị quyết số 14/2020/NQ-HĐND ngày 30/9/2020 của Hội đồng nhân dân tỉnh Tiền Giang) </t>
    </r>
  </si>
  <si>
    <r>
      <t xml:space="preserve">Kiểm kê tài nguyên nước
</t>
    </r>
    <r>
      <rPr>
        <i/>
        <sz val="10"/>
        <rFont val="Times New Roman"/>
        <family val="1"/>
      </rPr>
      <t>Theo Công văn số 3100/UBND-KT ngày 21 tháng 6 năm 2023 của Ủy ban nhân dân tỉnh về việc thực hiện kiểm kê tài nguyên nước quốc gia</t>
    </r>
  </si>
  <si>
    <r>
      <t xml:space="preserve">Thuê xe, thuê ghe, vé máy bay, công tác phí, nhiên liệu p/v công tác kiểm tra cho thuê đất thu hồi đất, tài nguyên nước, khoáng sản, môi trường; Tập huấn; kiểm định máy định vị; thẩm định giá xây dựng đơn giá ngành…
</t>
    </r>
    <r>
      <rPr>
        <i/>
        <sz val="10"/>
        <rFont val="Times New Roman"/>
        <family val="1"/>
      </rPr>
      <t>(Thường xuyên)</t>
    </r>
  </si>
  <si>
    <r>
      <t xml:space="preserve">Đoàn kiểm tra pháp luật đất đai 
</t>
    </r>
    <r>
      <rPr>
        <i/>
        <sz val="10"/>
        <rFont val="Times New Roman"/>
        <family val="1"/>
      </rPr>
      <t>Theo quyết định số 1285/QĐ-UBND ngày 07/6/2023</t>
    </r>
  </si>
  <si>
    <t>3.4</t>
  </si>
  <si>
    <t>3.5</t>
  </si>
  <si>
    <t>3.6</t>
  </si>
  <si>
    <t>3.7</t>
  </si>
  <si>
    <t>3.8</t>
  </si>
  <si>
    <r>
      <t xml:space="preserve">Xây dựng kế hoạch quản lý chất lượng không khí trên địa bàn tỉnh Tiền Giang
</t>
    </r>
    <r>
      <rPr>
        <i/>
        <sz val="10"/>
        <rFont val="Times New Roman"/>
        <family val="1"/>
      </rPr>
      <t>Theo Công văn số 5881/UBND-KT ngày 29/8/2023 V/v thống nhất đề cương, kinh phí; Công văn số 6340/UBND-KT ngày 20/92023 V/v thực hiện theo CV 5881/UBND-KT</t>
    </r>
  </si>
  <si>
    <r>
      <t>Hỗ trợ kinh phí cho các đơn vị Liên tịch (Hội Nông dân tỉnh, Hội Phụ nữ tỉnh, Hội Cựu Chiến binh tỉnh, Liên đoàn LĐ tỉnh, Tỉnh Đoàn, Hội Người cao tuổi, Ban Dân Vận, Ban Tuyên giáo, Ủy ban Mặt trận tổ quốc, Liên hiệp các hội KH-KT, Đoàn Thanh niên Sở TN&amp;MT) thực hiện các hoạt động bảo vệ môi trường
(</t>
    </r>
    <r>
      <rPr>
        <i/>
        <sz val="10"/>
        <rFont val="Times New Roman"/>
        <family val="1"/>
      </rPr>
      <t>Thường xuyên)</t>
    </r>
  </si>
  <si>
    <r>
      <t xml:space="preserve">Phối hợp với Đài Phát thanh - truyền hình tỉnh, báo Ấp bắc thực hiện tuyên truyền về bảo vệ môi trường trên địa bàn tỉnh
</t>
    </r>
    <r>
      <rPr>
        <i/>
        <sz val="10"/>
        <rFont val="Times New Roman"/>
        <family val="1"/>
      </rPr>
      <t>(Thường xuyên)</t>
    </r>
  </si>
  <si>
    <r>
      <t xml:space="preserve">Biên soạn, in ấn, phát hành 3 thông tin bướm về bảo vệ môi trường x 130.000 tờ/thông tin; 
</t>
    </r>
    <r>
      <rPr>
        <i/>
        <sz val="10"/>
        <rFont val="Times New Roman"/>
        <family val="1"/>
      </rPr>
      <t>(Thường xuyên)</t>
    </r>
  </si>
  <si>
    <r>
      <t xml:space="preserve">Phối hợp với các đoàn thể và các địa phương tổ chức các hoạt động hưởng ứng ngày Môi trường thế giới và Chiến dịch làm cho Thế giới sạch hơn  
</t>
    </r>
    <r>
      <rPr>
        <i/>
        <sz val="10"/>
        <rFont val="Times New Roman"/>
        <family val="1"/>
      </rPr>
      <t>(Thường xuyên)</t>
    </r>
  </si>
  <si>
    <r>
      <t xml:space="preserve">Hướng dẫn, kiểm tra tiêu chí môi trường các xã nông thôn mới, nông thôn mới nâng cao; nông thôn mới kiểu mẫu trên địa bàn tỉnh Tiền Giang (các xã theo kế hoạch của năm 2023, 2024); duy trì nâng chất tiêu chí môi trường trong xây dựng nông  xã thôn mới,  xã nông thôn nâng cao, xã kiểu mẫu, huyện nông thôn mới (của các xã, huyện ra mắt từ năm 2023 trở về trước)
</t>
    </r>
    <r>
      <rPr>
        <i/>
        <sz val="10"/>
        <rFont val="Times New Roman"/>
        <family val="1"/>
      </rPr>
      <t>(Thường xuyên)</t>
    </r>
  </si>
  <si>
    <r>
      <t xml:space="preserve">Kiểm tra việc thực hiện các quy định về bảo vệ môi trường đối với các cơ sở sản xuất kinh doanh trên địa bàn tỉnh; Giám sát, kiểm tra việc thực hiện các nội dung bảo vệ môi trường đã nêu trong báo cáo và các yêu cầu của phê duyệt kết quả thẩm định báo cáo đánh giá tác động môi trường, GPMT; Kiểm tra các cơ sở gây ô nhiễm môi trường theo phản ánh, theo chỉ đạo của UBND tỉnh; Kiểm tra thực tế quá trình vận hành thử nghiệm công trình xử lý chất thải của dự án
</t>
    </r>
    <r>
      <rPr>
        <i/>
        <sz val="10"/>
        <rFont val="Times New Roman"/>
        <family val="1"/>
      </rPr>
      <t>(Thường xuyên)</t>
    </r>
  </si>
  <si>
    <r>
      <t xml:space="preserve">Tập huấn chuyên môn nghiệp vụ bảo vệ môi trường (bao gồm tổ chức tập huấn và đi tập huấn);  tập huấn, tuyên truyền nâng cao năng lực và nhận thức về bảo vệ môi trường cho các ngành, địa phương và các doanh nghiệp trên địa bàn tỉnh; Truyền thông, nâng cao nguồn nhân lực chất lượng cao và nòng cốt về ứng phó, giảm nhẹ BĐKH cho cán bộ và tập huấn về BĐKH, tác động và các giải pháp ứng phó cho cán bộ, người dân.
</t>
    </r>
    <r>
      <rPr>
        <i/>
        <sz val="10"/>
        <rFont val="Times New Roman"/>
        <family val="1"/>
      </rPr>
      <t>(Thường xuyên)</t>
    </r>
  </si>
  <si>
    <r>
      <t xml:space="preserve">Hỗ trợ, hướng dẫn và kiểm tra các huyện: Châu Thành, Cái Bè, Tân Phước và Tân Phú Đông thực hiện tiêu chí môi trường trong xây dựng huyện nông thôn mới  
</t>
    </r>
    <r>
      <rPr>
        <i/>
        <sz val="10"/>
        <rFont val="Times New Roman"/>
        <family val="1"/>
      </rPr>
      <t>(Chức năng)</t>
    </r>
  </si>
  <si>
    <t>Báo cáo hiện trạng chuyên đề công tác BVMT hàng năm theo quy định của Luật BVMT năm 2020</t>
  </si>
  <si>
    <t>Công tác phí đi quản lý các khu đất công (khoán 100.000đồng/ngày x 02 người x 6 ngày/tháng x 12 tháng</t>
  </si>
  <si>
    <t>Thuê xe cho lãnh đạo đi kiểm tra đất công: 900.000 đồng/chuyến x 12 chuyến</t>
  </si>
  <si>
    <t>QLNN</t>
  </si>
  <si>
    <t>SNKT</t>
  </si>
  <si>
    <t>VPS</t>
  </si>
  <si>
    <t>TTPTQD</t>
  </si>
  <si>
    <t>Khác</t>
  </si>
  <si>
    <t>Theo QĐ 3172</t>
  </si>
  <si>
    <t>SNBVMT</t>
  </si>
  <si>
    <t>1.9</t>
  </si>
  <si>
    <t>1.10</t>
  </si>
  <si>
    <t>1.11</t>
  </si>
  <si>
    <t>2.1.1</t>
  </si>
  <si>
    <t>2.1.2</t>
  </si>
  <si>
    <t>2.1.3</t>
  </si>
  <si>
    <t>2.1.4</t>
  </si>
  <si>
    <t>2.1.5</t>
  </si>
  <si>
    <t>2.1.6</t>
  </si>
  <si>
    <t>2.1.7</t>
  </si>
  <si>
    <t>2.1.8</t>
  </si>
  <si>
    <t>2.1.9</t>
  </si>
  <si>
    <t>2.1.10</t>
  </si>
  <si>
    <t>2.2.1</t>
  </si>
  <si>
    <t>2.2.2</t>
  </si>
  <si>
    <t>2.2.3</t>
  </si>
  <si>
    <t>3.1.6</t>
  </si>
  <si>
    <t>3.1.7</t>
  </si>
</sst>
</file>

<file path=xl/styles.xml><?xml version="1.0" encoding="utf-8"?>
<styleSheet xmlns="http://schemas.openxmlformats.org/spreadsheetml/2006/main">
  <numFmts count="1">
    <numFmt numFmtId="164" formatCode="_(* #,##0_);_(* \(#,##0\);_(* &quot;-&quot;??_);_(@_)"/>
  </numFmts>
  <fonts count="34">
    <font>
      <sz val="12"/>
      <color theme="1"/>
      <name val="Times New Roman"/>
      <family val="2"/>
    </font>
    <font>
      <b/>
      <sz val="13"/>
      <color theme="1"/>
      <name val="Times New Roman"/>
      <family val="1"/>
    </font>
    <font>
      <sz val="13"/>
      <color theme="1"/>
      <name val="Times New Roman"/>
      <family val="1"/>
    </font>
    <font>
      <i/>
      <sz val="13"/>
      <color theme="1"/>
      <name val="Times New Roman"/>
      <family val="1"/>
    </font>
    <font>
      <b/>
      <i/>
      <sz val="13"/>
      <color theme="1"/>
      <name val="Times New Roman"/>
      <family val="1"/>
    </font>
    <font>
      <i/>
      <sz val="12"/>
      <color theme="1"/>
      <name val="Times New Roman"/>
      <family val="1"/>
    </font>
    <font>
      <b/>
      <sz val="9"/>
      <color theme="1"/>
      <name val="Times New Roman"/>
      <family val="1"/>
    </font>
    <font>
      <b/>
      <sz val="10"/>
      <color theme="1"/>
      <name val="Times New Roman"/>
      <family val="1"/>
    </font>
    <font>
      <b/>
      <sz val="13"/>
      <color rgb="FFFF0000"/>
      <name val="Times New Roman"/>
      <family val="1"/>
    </font>
    <font>
      <b/>
      <sz val="12"/>
      <color theme="1"/>
      <name val="Times New Roman"/>
      <family val="1"/>
    </font>
    <font>
      <b/>
      <i/>
      <sz val="12"/>
      <color theme="1"/>
      <name val="Times New Roman"/>
      <family val="1"/>
    </font>
    <font>
      <sz val="12"/>
      <color theme="1"/>
      <name val="Times New Roman"/>
      <family val="1"/>
    </font>
    <font>
      <sz val="14"/>
      <color theme="1"/>
      <name val="Times New Roman"/>
      <family val="2"/>
    </font>
    <font>
      <i/>
      <sz val="14"/>
      <color rgb="FF000000"/>
      <name val="Times New Roman"/>
      <family val="2"/>
    </font>
    <font>
      <i/>
      <sz val="14"/>
      <color theme="1"/>
      <name val="Times New Roman"/>
      <family val="2"/>
    </font>
    <font>
      <b/>
      <sz val="14"/>
      <color theme="1"/>
      <name val="Times New Roman"/>
      <family val="2"/>
    </font>
    <font>
      <b/>
      <sz val="14"/>
      <color theme="1"/>
      <name val="Times New Roman"/>
      <family val="1"/>
    </font>
    <font>
      <sz val="14"/>
      <color theme="1"/>
      <name val="Times New Roman"/>
      <family val="1"/>
    </font>
    <font>
      <sz val="12"/>
      <name val=".VnArial"/>
      <family val="2"/>
    </font>
    <font>
      <sz val="13"/>
      <name val="Times New Roman"/>
      <family val="1"/>
      <charset val="163"/>
    </font>
    <font>
      <i/>
      <sz val="10"/>
      <name val="Times New Roman"/>
      <family val="1"/>
    </font>
    <font>
      <sz val="13"/>
      <name val="Times New Roman"/>
      <family val="1"/>
    </font>
    <font>
      <sz val="12"/>
      <name val=".VnTime"/>
      <family val="2"/>
    </font>
    <font>
      <b/>
      <i/>
      <sz val="14"/>
      <color theme="1"/>
      <name val="Times New Roman"/>
      <family val="1"/>
    </font>
    <font>
      <sz val="11"/>
      <name val=".VnArial"/>
      <family val="2"/>
    </font>
    <font>
      <b/>
      <sz val="13"/>
      <name val="Times New Roman"/>
      <family val="1"/>
    </font>
    <font>
      <sz val="13"/>
      <color rgb="FFFF0000"/>
      <name val="Times New Roman"/>
      <family val="1"/>
    </font>
    <font>
      <sz val="10"/>
      <name val="Times New Roman"/>
      <family val="1"/>
    </font>
    <font>
      <sz val="13"/>
      <color rgb="FFFF0000"/>
      <name val="Times New Roman"/>
      <family val="1"/>
      <charset val="163"/>
    </font>
    <font>
      <i/>
      <sz val="14"/>
      <color theme="1"/>
      <name val="Times New Roman"/>
      <family val="1"/>
    </font>
    <font>
      <sz val="8"/>
      <color indexed="81"/>
      <name val="Tahoma"/>
      <family val="2"/>
    </font>
    <font>
      <b/>
      <sz val="8"/>
      <color indexed="81"/>
      <name val="Tahoma"/>
      <family val="2"/>
    </font>
    <font>
      <sz val="8"/>
      <color indexed="81"/>
      <name val="Tahoma"/>
    </font>
    <font>
      <b/>
      <sz val="8"/>
      <color indexed="81"/>
      <name val="Tahoma"/>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s>
  <cellStyleXfs count="4">
    <xf numFmtId="0" fontId="0" fillId="0" borderId="0"/>
    <xf numFmtId="0" fontId="18" fillId="0" borderId="0"/>
    <xf numFmtId="0" fontId="22" fillId="0" borderId="0"/>
    <xf numFmtId="0" fontId="24" fillId="0" borderId="0"/>
  </cellStyleXfs>
  <cellXfs count="142">
    <xf numFmtId="0" fontId="0" fillId="0" borderId="0" xfId="0"/>
    <xf numFmtId="0" fontId="1" fillId="0" borderId="0" xfId="0" applyFont="1" applyAlignment="1">
      <alignment vertical="center"/>
    </xf>
    <xf numFmtId="0" fontId="2" fillId="0" borderId="0" xfId="0" applyFont="1"/>
    <xf numFmtId="0" fontId="1" fillId="0" borderId="0" xfId="0" applyFont="1"/>
    <xf numFmtId="0" fontId="3"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2" fillId="0" borderId="7" xfId="0" applyFont="1" applyBorder="1" applyAlignment="1">
      <alignment horizontal="center" vertical="center" wrapText="1"/>
    </xf>
    <xf numFmtId="0" fontId="1" fillId="0" borderId="7" xfId="0" applyFont="1" applyBorder="1" applyAlignment="1">
      <alignment vertical="center" wrapText="1"/>
    </xf>
    <xf numFmtId="0" fontId="2" fillId="0" borderId="0" xfId="0" applyFont="1" applyBorder="1"/>
    <xf numFmtId="0" fontId="3" fillId="0" borderId="1" xfId="0" applyFont="1" applyBorder="1"/>
    <xf numFmtId="3" fontId="1" fillId="0" borderId="5" xfId="0" applyNumberFormat="1" applyFont="1" applyBorder="1" applyAlignment="1">
      <alignment horizontal="right" vertical="center" wrapText="1"/>
    </xf>
    <xf numFmtId="3" fontId="1" fillId="0" borderId="6"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3" fontId="2" fillId="0" borderId="6" xfId="0" applyNumberFormat="1" applyFont="1" applyBorder="1" applyAlignment="1">
      <alignment horizontal="right" vertical="center" wrapText="1"/>
    </xf>
    <xf numFmtId="3" fontId="2" fillId="0" borderId="6" xfId="0" applyNumberFormat="1" applyFont="1" applyBorder="1" applyAlignment="1">
      <alignment horizontal="right"/>
    </xf>
    <xf numFmtId="0" fontId="2" fillId="0" borderId="6" xfId="0" applyFont="1" applyBorder="1" applyAlignment="1">
      <alignment horizontal="left" vertical="center" wrapText="1"/>
    </xf>
    <xf numFmtId="3" fontId="2" fillId="0" borderId="6" xfId="0" applyNumberFormat="1" applyFont="1" applyBorder="1" applyAlignment="1">
      <alignment horizontal="right" vertical="center"/>
    </xf>
    <xf numFmtId="3" fontId="1" fillId="0" borderId="6" xfId="0" applyNumberFormat="1" applyFont="1" applyBorder="1" applyAlignment="1">
      <alignment horizontal="right"/>
    </xf>
    <xf numFmtId="0" fontId="2" fillId="0" borderId="7" xfId="0" applyFont="1" applyBorder="1" applyAlignment="1">
      <alignment vertical="center" wrapText="1"/>
    </xf>
    <xf numFmtId="3" fontId="2" fillId="0" borderId="7" xfId="0" applyNumberFormat="1" applyFont="1" applyBorder="1" applyAlignment="1">
      <alignment horizontal="right" vertical="center" wrapText="1"/>
    </xf>
    <xf numFmtId="3" fontId="1" fillId="0" borderId="7" xfId="0" applyNumberFormat="1" applyFont="1" applyBorder="1" applyAlignment="1">
      <alignment horizontal="right" vertical="center" wrapText="1"/>
    </xf>
    <xf numFmtId="3" fontId="1" fillId="0" borderId="7" xfId="0" applyNumberFormat="1" applyFont="1" applyBorder="1" applyAlignment="1">
      <alignment horizontal="right"/>
    </xf>
    <xf numFmtId="0" fontId="2" fillId="0" borderId="8" xfId="0" applyFont="1" applyBorder="1" applyAlignment="1">
      <alignment horizontal="center" vertical="center" wrapText="1"/>
    </xf>
    <xf numFmtId="0" fontId="1" fillId="0" borderId="8" xfId="0" applyFont="1" applyBorder="1" applyAlignment="1">
      <alignment vertical="center" wrapText="1"/>
    </xf>
    <xf numFmtId="3" fontId="2" fillId="0" borderId="8" xfId="0" applyNumberFormat="1" applyFont="1" applyBorder="1" applyAlignment="1">
      <alignment horizontal="right" vertical="center" wrapText="1"/>
    </xf>
    <xf numFmtId="49" fontId="1" fillId="0" borderId="8" xfId="0" applyNumberFormat="1" applyFont="1" applyBorder="1" applyAlignment="1">
      <alignment horizontal="right" vertical="center" wrapText="1"/>
    </xf>
    <xf numFmtId="49" fontId="1" fillId="0" borderId="8" xfId="0" applyNumberFormat="1" applyFont="1" applyBorder="1" applyAlignment="1">
      <alignment horizontal="right"/>
    </xf>
    <xf numFmtId="3" fontId="1" fillId="0" borderId="7" xfId="0" quotePrefix="1" applyNumberFormat="1" applyFont="1" applyBorder="1" applyAlignment="1">
      <alignment horizontal="righ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xf numFmtId="0" fontId="3"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Alignment="1"/>
    <xf numFmtId="0" fontId="3" fillId="0" borderId="0" xfId="0" applyFont="1" applyAlignment="1"/>
    <xf numFmtId="0" fontId="0" fillId="2" borderId="0" xfId="0" applyFill="1"/>
    <xf numFmtId="0" fontId="2" fillId="0" borderId="8" xfId="0" applyFont="1" applyBorder="1" applyAlignment="1">
      <alignment vertical="center" wrapText="1"/>
    </xf>
    <xf numFmtId="3" fontId="1" fillId="0" borderId="8" xfId="0" applyNumberFormat="1" applyFont="1" applyBorder="1" applyAlignment="1">
      <alignment horizontal="right"/>
    </xf>
    <xf numFmtId="0" fontId="1" fillId="0" borderId="7" xfId="0" applyFont="1" applyBorder="1" applyAlignment="1">
      <alignment horizontal="center" vertical="center" wrapText="1"/>
    </xf>
    <xf numFmtId="49" fontId="1" fillId="3" borderId="8" xfId="0" applyNumberFormat="1" applyFont="1" applyFill="1" applyBorder="1" applyAlignment="1">
      <alignment horizontal="right" vertical="center" wrapText="1"/>
    </xf>
    <xf numFmtId="3" fontId="1" fillId="3" borderId="7" xfId="0" quotePrefix="1" applyNumberFormat="1" applyFont="1" applyFill="1" applyBorder="1" applyAlignment="1">
      <alignment horizontal="right" vertical="center" wrapText="1"/>
    </xf>
    <xf numFmtId="3" fontId="1" fillId="0" borderId="8" xfId="0" applyNumberFormat="1" applyFont="1" applyBorder="1" applyAlignment="1">
      <alignment horizontal="right" vertical="center" wrapText="1"/>
    </xf>
    <xf numFmtId="0" fontId="1"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3" fontId="1" fillId="0" borderId="0" xfId="0" quotePrefix="1" applyNumberFormat="1" applyFont="1" applyBorder="1" applyAlignment="1">
      <alignment horizontal="right" vertical="center" wrapText="1"/>
    </xf>
    <xf numFmtId="0" fontId="2" fillId="0" borderId="10" xfId="0" applyFont="1" applyBorder="1" applyAlignment="1">
      <alignment horizontal="center" vertical="center" wrapText="1"/>
    </xf>
    <xf numFmtId="3" fontId="1" fillId="0" borderId="10" xfId="0" applyNumberFormat="1" applyFont="1" applyBorder="1" applyAlignment="1">
      <alignment horizontal="right" vertical="center" wrapText="1"/>
    </xf>
    <xf numFmtId="0" fontId="1" fillId="0" borderId="10" xfId="0" applyFont="1" applyBorder="1" applyAlignment="1">
      <alignment vertical="center" wrapText="1"/>
    </xf>
    <xf numFmtId="0" fontId="3" fillId="0" borderId="0" xfId="0" applyFont="1" applyAlignment="1">
      <alignment horizontal="right" vertical="center"/>
    </xf>
    <xf numFmtId="0" fontId="1" fillId="0" borderId="1" xfId="0" applyFont="1" applyBorder="1" applyAlignment="1">
      <alignment horizontal="center" vertical="center" wrapText="1"/>
    </xf>
    <xf numFmtId="3" fontId="8" fillId="0" borderId="5" xfId="0" applyNumberFormat="1" applyFont="1" applyBorder="1" applyAlignment="1">
      <alignment horizontal="right" vertical="center" wrapText="1"/>
    </xf>
    <xf numFmtId="3" fontId="4" fillId="0" borderId="6" xfId="0" applyNumberFormat="1" applyFont="1" applyBorder="1" applyAlignment="1">
      <alignment horizontal="right" vertical="center" wrapText="1"/>
    </xf>
    <xf numFmtId="0" fontId="9" fillId="0" borderId="0" xfId="0" applyFont="1"/>
    <xf numFmtId="3" fontId="4" fillId="0" borderId="6" xfId="0" applyNumberFormat="1" applyFont="1" applyBorder="1" applyAlignment="1">
      <alignment horizontal="right"/>
    </xf>
    <xf numFmtId="0" fontId="10" fillId="0" borderId="0" xfId="0" applyFont="1"/>
    <xf numFmtId="3" fontId="8" fillId="0" borderId="6" xfId="0" applyNumberFormat="1" applyFont="1" applyBorder="1" applyAlignment="1">
      <alignment horizontal="right" vertical="center" wrapText="1"/>
    </xf>
    <xf numFmtId="0" fontId="1" fillId="0" borderId="0" xfId="0" applyFont="1" applyAlignment="1">
      <alignment horizontal="right"/>
    </xf>
    <xf numFmtId="0" fontId="3" fillId="0" borderId="6" xfId="0" applyFont="1" applyBorder="1" applyAlignment="1">
      <alignment horizontal="center" vertical="center" wrapText="1"/>
    </xf>
    <xf numFmtId="0" fontId="3" fillId="0" borderId="6" xfId="0" applyFont="1" applyBorder="1" applyAlignment="1">
      <alignment vertical="center" wrapText="1"/>
    </xf>
    <xf numFmtId="3" fontId="3" fillId="0" borderId="6" xfId="0" applyNumberFormat="1" applyFont="1" applyBorder="1" applyAlignment="1">
      <alignment horizontal="right" vertical="center" wrapText="1"/>
    </xf>
    <xf numFmtId="3" fontId="3" fillId="0" borderId="6" xfId="0" applyNumberFormat="1" applyFont="1" applyBorder="1" applyAlignment="1">
      <alignment horizontal="right"/>
    </xf>
    <xf numFmtId="0" fontId="11" fillId="0" borderId="0" xfId="0" applyFont="1"/>
    <xf numFmtId="0" fontId="12" fillId="0" borderId="0" xfId="0" applyFont="1"/>
    <xf numFmtId="0" fontId="13" fillId="0" borderId="0" xfId="0" applyFont="1" applyAlignment="1">
      <alignment horizontal="center"/>
    </xf>
    <xf numFmtId="0" fontId="16" fillId="0" borderId="1" xfId="0" applyFont="1" applyBorder="1"/>
    <xf numFmtId="0" fontId="15" fillId="0" borderId="1" xfId="0" applyFont="1" applyBorder="1" applyAlignment="1">
      <alignment wrapText="1"/>
    </xf>
    <xf numFmtId="0" fontId="12" fillId="0" borderId="1" xfId="0" applyFont="1" applyBorder="1"/>
    <xf numFmtId="0" fontId="17" fillId="0" borderId="1" xfId="0" applyFont="1" applyBorder="1"/>
    <xf numFmtId="0" fontId="15" fillId="0" borderId="1" xfId="0" applyFont="1" applyBorder="1"/>
    <xf numFmtId="0" fontId="16" fillId="0" borderId="1" xfId="0" applyFont="1" applyBorder="1" applyAlignment="1">
      <alignment horizontal="center"/>
    </xf>
    <xf numFmtId="0" fontId="16" fillId="0" borderId="0" xfId="0" applyFont="1" applyAlignment="1">
      <alignment horizontal="center"/>
    </xf>
    <xf numFmtId="3" fontId="12" fillId="0" borderId="1" xfId="0" applyNumberFormat="1" applyFont="1" applyBorder="1" applyAlignment="1">
      <alignment horizontal="right"/>
    </xf>
    <xf numFmtId="0" fontId="19" fillId="0" borderId="1" xfId="1" applyFont="1" applyBorder="1" applyAlignment="1">
      <alignment vertical="center" wrapText="1"/>
    </xf>
    <xf numFmtId="3" fontId="16" fillId="0" borderId="1" xfId="0" applyNumberFormat="1" applyFont="1" applyBorder="1" applyAlignment="1">
      <alignment horizontal="right"/>
    </xf>
    <xf numFmtId="3" fontId="12" fillId="0" borderId="0" xfId="0" applyNumberFormat="1" applyFont="1"/>
    <xf numFmtId="0" fontId="23" fillId="0" borderId="1" xfId="0" applyFont="1" applyBorder="1"/>
    <xf numFmtId="0" fontId="21" fillId="0" borderId="1" xfId="3" applyFont="1" applyBorder="1" applyAlignment="1">
      <alignment vertical="center" wrapText="1"/>
    </xf>
    <xf numFmtId="3" fontId="19" fillId="0" borderId="1" xfId="1" applyNumberFormat="1" applyFont="1" applyBorder="1" applyAlignment="1">
      <alignment horizontal="right" vertical="center"/>
    </xf>
    <xf numFmtId="164" fontId="12" fillId="0" borderId="0" xfId="0" applyNumberFormat="1" applyFont="1"/>
    <xf numFmtId="0" fontId="17" fillId="0" borderId="1" xfId="0" applyFont="1" applyBorder="1" applyAlignment="1">
      <alignment horizontal="right"/>
    </xf>
    <xf numFmtId="0" fontId="19" fillId="0" borderId="15" xfId="1" applyFont="1" applyBorder="1" applyAlignment="1">
      <alignment vertical="center"/>
    </xf>
    <xf numFmtId="3" fontId="25" fillId="0" borderId="1" xfId="1" applyNumberFormat="1" applyFont="1" applyBorder="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6" fillId="0" borderId="1" xfId="0" applyFont="1" applyFill="1" applyBorder="1"/>
    <xf numFmtId="0" fontId="15" fillId="0" borderId="1" xfId="0" applyFont="1" applyFill="1" applyBorder="1" applyAlignment="1">
      <alignment wrapText="1"/>
    </xf>
    <xf numFmtId="3" fontId="16" fillId="0" borderId="1" xfId="0" applyNumberFormat="1" applyFont="1" applyFill="1" applyBorder="1" applyAlignment="1">
      <alignment horizontal="right"/>
    </xf>
    <xf numFmtId="0" fontId="12" fillId="0" borderId="0" xfId="0" applyFont="1" applyFill="1"/>
    <xf numFmtId="3" fontId="1" fillId="0" borderId="10" xfId="0" applyNumberFormat="1" applyFont="1" applyBorder="1" applyAlignment="1">
      <alignment horizontal="right"/>
    </xf>
    <xf numFmtId="3" fontId="2" fillId="0" borderId="7" xfId="0" applyNumberFormat="1" applyFont="1" applyBorder="1" applyAlignment="1">
      <alignment horizontal="right"/>
    </xf>
    <xf numFmtId="0" fontId="2" fillId="0" borderId="5" xfId="0" applyFont="1" applyBorder="1" applyAlignment="1">
      <alignment horizontal="center" vertical="center" wrapText="1"/>
    </xf>
    <xf numFmtId="49" fontId="1" fillId="0" borderId="5" xfId="0" applyNumberFormat="1" applyFont="1" applyBorder="1" applyAlignment="1">
      <alignment horizontal="right" vertical="center" wrapText="1"/>
    </xf>
    <xf numFmtId="49" fontId="1" fillId="0" borderId="5" xfId="0" applyNumberFormat="1" applyFont="1" applyBorder="1" applyAlignment="1">
      <alignment horizontal="right"/>
    </xf>
    <xf numFmtId="0" fontId="3" fillId="0" borderId="7" xfId="0" applyFont="1" applyBorder="1" applyAlignment="1">
      <alignment horizontal="center" vertical="center" wrapText="1"/>
    </xf>
    <xf numFmtId="0" fontId="3" fillId="0" borderId="7" xfId="0" applyFont="1" applyBorder="1" applyAlignment="1">
      <alignment vertical="center" wrapText="1"/>
    </xf>
    <xf numFmtId="3" fontId="0" fillId="0" borderId="0" xfId="0" applyNumberFormat="1"/>
    <xf numFmtId="3" fontId="10" fillId="0" borderId="0" xfId="0" applyNumberFormat="1" applyFont="1"/>
    <xf numFmtId="3" fontId="26" fillId="0" borderId="1" xfId="1" applyNumberFormat="1" applyFont="1" applyFill="1" applyBorder="1" applyAlignment="1">
      <alignment vertical="center" wrapText="1"/>
    </xf>
    <xf numFmtId="3" fontId="26" fillId="0" borderId="1" xfId="1" applyNumberFormat="1" applyFont="1" applyBorder="1" applyAlignment="1">
      <alignment vertical="center" wrapText="1"/>
    </xf>
    <xf numFmtId="3" fontId="28" fillId="0" borderId="1" xfId="1" applyNumberFormat="1" applyFont="1" applyBorder="1" applyAlignment="1">
      <alignment horizontal="right" vertical="center"/>
    </xf>
    <xf numFmtId="0" fontId="29" fillId="0" borderId="0" xfId="0" applyFont="1"/>
    <xf numFmtId="3" fontId="29" fillId="0" borderId="0" xfId="0" applyNumberFormat="1" applyFont="1"/>
    <xf numFmtId="0" fontId="16" fillId="0" borderId="0" xfId="0" applyFont="1"/>
    <xf numFmtId="3" fontId="16" fillId="0" borderId="0" xfId="0" applyNumberFormat="1" applyFont="1"/>
    <xf numFmtId="3" fontId="26" fillId="0" borderId="6" xfId="0" applyNumberFormat="1" applyFont="1" applyFill="1" applyBorder="1" applyAlignment="1">
      <alignment horizontal="right"/>
    </xf>
    <xf numFmtId="3" fontId="21" fillId="0" borderId="6" xfId="0" applyNumberFormat="1" applyFont="1" applyFill="1" applyBorder="1" applyAlignment="1">
      <alignment horizontal="right" vertic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3" fillId="0" borderId="14" xfId="0" applyFont="1" applyBorder="1" applyAlignment="1">
      <alignment horizontal="right" vertical="center"/>
    </xf>
    <xf numFmtId="0" fontId="13" fillId="0" borderId="0" xfId="0" applyFont="1" applyAlignment="1">
      <alignment horizontal="right"/>
    </xf>
    <xf numFmtId="0" fontId="16" fillId="0" borderId="0" xfId="0" applyFont="1" applyAlignment="1">
      <alignment horizontal="center" wrapText="1"/>
    </xf>
    <xf numFmtId="0" fontId="13" fillId="0" borderId="0" xfId="0" applyFont="1" applyAlignment="1">
      <alignment horizontal="center"/>
    </xf>
  </cellXfs>
  <cellStyles count="4">
    <cellStyle name="Normal" xfId="0" builtinId="0"/>
    <cellStyle name="Normal 12" xfId="1"/>
    <cellStyle name="Normal 27"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83"/>
  <sheetViews>
    <sheetView topLeftCell="A24" workbookViewId="0">
      <selection activeCell="A5" sqref="A5:D5"/>
    </sheetView>
  </sheetViews>
  <sheetFormatPr defaultRowHeight="15.75"/>
  <cols>
    <col min="1" max="1" width="5.875" customWidth="1"/>
    <col min="2" max="2" width="53" customWidth="1"/>
    <col min="3" max="3" width="14.5" customWidth="1"/>
    <col min="4" max="4" width="19.125" customWidth="1"/>
  </cols>
  <sheetData>
    <row r="1" spans="1:4" ht="16.5">
      <c r="A1" s="1" t="s">
        <v>86</v>
      </c>
      <c r="B1" s="2"/>
      <c r="C1" s="2"/>
      <c r="D1" s="2" t="s">
        <v>83</v>
      </c>
    </row>
    <row r="2" spans="1:4" ht="16.5">
      <c r="A2" s="3" t="s">
        <v>87</v>
      </c>
      <c r="B2" s="2"/>
      <c r="C2" s="2"/>
      <c r="D2" s="2"/>
    </row>
    <row r="3" spans="1:4" ht="16.5">
      <c r="A3" s="2"/>
      <c r="B3" s="2"/>
      <c r="C3" s="2"/>
      <c r="D3" s="2"/>
    </row>
    <row r="4" spans="1:4" ht="16.5">
      <c r="A4" s="114" t="s">
        <v>113</v>
      </c>
      <c r="B4" s="114"/>
      <c r="C4" s="114"/>
      <c r="D4" s="114"/>
    </row>
    <row r="5" spans="1:4" ht="16.5">
      <c r="A5" s="115" t="s">
        <v>90</v>
      </c>
      <c r="B5" s="115"/>
      <c r="C5" s="115"/>
      <c r="D5" s="115"/>
    </row>
    <row r="6" spans="1:4" ht="16.5">
      <c r="A6" s="2"/>
      <c r="B6" s="2"/>
      <c r="C6" s="2"/>
      <c r="D6" s="2"/>
    </row>
    <row r="7" spans="1:4" ht="16.5">
      <c r="A7" s="116" t="s">
        <v>33</v>
      </c>
      <c r="B7" s="116" t="s">
        <v>0</v>
      </c>
      <c r="C7" s="117" t="s">
        <v>1</v>
      </c>
      <c r="D7" s="36"/>
    </row>
    <row r="8" spans="1:4" ht="16.5">
      <c r="A8" s="116"/>
      <c r="B8" s="116"/>
      <c r="C8" s="118"/>
      <c r="D8" s="39" t="s">
        <v>42</v>
      </c>
    </row>
    <row r="9" spans="1:4">
      <c r="A9" s="116"/>
      <c r="B9" s="116"/>
      <c r="C9" s="119"/>
      <c r="D9" s="120" t="s">
        <v>77</v>
      </c>
    </row>
    <row r="10" spans="1:4" ht="16.5">
      <c r="A10" s="39"/>
      <c r="B10" s="39"/>
      <c r="C10" s="39"/>
      <c r="D10" s="121"/>
    </row>
    <row r="11" spans="1:4" ht="16.5">
      <c r="A11" s="4" t="s">
        <v>3</v>
      </c>
      <c r="B11" s="4" t="s">
        <v>4</v>
      </c>
      <c r="C11" s="4">
        <v>1</v>
      </c>
      <c r="D11" s="16">
        <v>12</v>
      </c>
    </row>
    <row r="12" spans="1:4" ht="16.5">
      <c r="A12" s="5" t="s">
        <v>5</v>
      </c>
      <c r="B12" s="6" t="s">
        <v>6</v>
      </c>
      <c r="C12" s="17">
        <f>D12</f>
        <v>0</v>
      </c>
      <c r="D12" s="17">
        <f t="shared" ref="D12" si="0">D13</f>
        <v>0</v>
      </c>
    </row>
    <row r="13" spans="1:4" ht="17.25">
      <c r="A13" s="7">
        <v>1</v>
      </c>
      <c r="B13" s="8" t="s">
        <v>7</v>
      </c>
      <c r="C13" s="20">
        <f>D13</f>
        <v>0</v>
      </c>
      <c r="D13" s="20">
        <f t="shared" ref="D13" si="1">D14+D16+D24</f>
        <v>0</v>
      </c>
    </row>
    <row r="14" spans="1:4" ht="16.5">
      <c r="A14" s="11" t="s">
        <v>8</v>
      </c>
      <c r="B14" s="12" t="s">
        <v>9</v>
      </c>
      <c r="C14" s="18">
        <f>D14</f>
        <v>0</v>
      </c>
      <c r="D14" s="24">
        <f>D15</f>
        <v>0</v>
      </c>
    </row>
    <row r="15" spans="1:4" ht="16.5">
      <c r="A15" s="9"/>
      <c r="B15" s="10" t="s">
        <v>45</v>
      </c>
      <c r="C15" s="20">
        <f>D15</f>
        <v>0</v>
      </c>
      <c r="D15" s="21"/>
    </row>
    <row r="16" spans="1:4" ht="16.5">
      <c r="A16" s="11" t="s">
        <v>10</v>
      </c>
      <c r="B16" s="12" t="s">
        <v>11</v>
      </c>
      <c r="C16" s="18">
        <f t="shared" ref="C16:C68" si="2">D16</f>
        <v>0</v>
      </c>
      <c r="D16" s="18">
        <f t="shared" ref="D16" si="3">SUM(D17:D23)</f>
        <v>0</v>
      </c>
    </row>
    <row r="17" spans="1:4" ht="16.5" hidden="1">
      <c r="A17" s="9"/>
      <c r="B17" s="10" t="s">
        <v>46</v>
      </c>
      <c r="C17" s="20">
        <f t="shared" si="2"/>
        <v>0</v>
      </c>
      <c r="D17" s="21"/>
    </row>
    <row r="18" spans="1:4" ht="33" hidden="1">
      <c r="A18" s="9"/>
      <c r="B18" s="10" t="s">
        <v>47</v>
      </c>
      <c r="C18" s="20">
        <f t="shared" si="2"/>
        <v>0</v>
      </c>
      <c r="D18" s="21"/>
    </row>
    <row r="19" spans="1:4" ht="16.5" hidden="1">
      <c r="A19" s="9"/>
      <c r="B19" s="10" t="s">
        <v>48</v>
      </c>
      <c r="C19" s="20">
        <f t="shared" si="2"/>
        <v>0</v>
      </c>
      <c r="D19" s="21"/>
    </row>
    <row r="20" spans="1:4" ht="33" hidden="1">
      <c r="A20" s="9"/>
      <c r="B20" s="10" t="s">
        <v>49</v>
      </c>
      <c r="C20" s="20">
        <f t="shared" si="2"/>
        <v>0</v>
      </c>
      <c r="D20" s="21"/>
    </row>
    <row r="21" spans="1:4" ht="25.5" customHeight="1">
      <c r="A21" s="9"/>
      <c r="B21" s="10" t="s">
        <v>50</v>
      </c>
      <c r="C21" s="20">
        <f t="shared" si="2"/>
        <v>0</v>
      </c>
      <c r="D21" s="23"/>
    </row>
    <row r="22" spans="1:4" ht="16.5">
      <c r="A22" s="9"/>
      <c r="B22" s="10" t="s">
        <v>51</v>
      </c>
      <c r="C22" s="20">
        <f t="shared" si="2"/>
        <v>0</v>
      </c>
      <c r="D22" s="21"/>
    </row>
    <row r="23" spans="1:4" ht="16.5">
      <c r="A23" s="9"/>
      <c r="B23" s="10" t="s">
        <v>52</v>
      </c>
      <c r="C23" s="20">
        <f t="shared" si="2"/>
        <v>0</v>
      </c>
      <c r="D23" s="21"/>
    </row>
    <row r="24" spans="1:4" ht="16.5">
      <c r="A24" s="11" t="s">
        <v>53</v>
      </c>
      <c r="B24" s="12" t="s">
        <v>54</v>
      </c>
      <c r="C24" s="20">
        <f t="shared" si="2"/>
        <v>0</v>
      </c>
      <c r="D24" s="21"/>
    </row>
    <row r="25" spans="1:4" ht="16.5">
      <c r="A25" s="9"/>
      <c r="B25" s="10" t="s">
        <v>55</v>
      </c>
      <c r="C25" s="20">
        <f t="shared" si="2"/>
        <v>0</v>
      </c>
      <c r="D25" s="21"/>
    </row>
    <row r="26" spans="1:4" ht="16.5">
      <c r="A26" s="11">
        <v>2</v>
      </c>
      <c r="B26" s="12" t="s">
        <v>12</v>
      </c>
      <c r="C26" s="18">
        <f t="shared" si="2"/>
        <v>0</v>
      </c>
      <c r="D26" s="18">
        <f t="shared" ref="D26" si="4">D27+D31</f>
        <v>0</v>
      </c>
    </row>
    <row r="27" spans="1:4" ht="17.25">
      <c r="A27" s="7" t="s">
        <v>13</v>
      </c>
      <c r="B27" s="8" t="s">
        <v>14</v>
      </c>
      <c r="C27" s="20">
        <f t="shared" si="2"/>
        <v>0</v>
      </c>
      <c r="D27" s="21"/>
    </row>
    <row r="28" spans="1:4" ht="16.5" hidden="1">
      <c r="A28" s="9" t="s">
        <v>15</v>
      </c>
      <c r="B28" s="10" t="s">
        <v>38</v>
      </c>
      <c r="C28" s="20">
        <f t="shared" si="2"/>
        <v>0</v>
      </c>
      <c r="D28" s="21"/>
    </row>
    <row r="29" spans="1:4" ht="37.5" hidden="1" customHeight="1">
      <c r="A29" s="9"/>
      <c r="B29" s="10" t="s">
        <v>36</v>
      </c>
      <c r="C29" s="20">
        <f t="shared" si="2"/>
        <v>0</v>
      </c>
      <c r="D29" s="21"/>
    </row>
    <row r="30" spans="1:4" ht="22.5" hidden="1" customHeight="1">
      <c r="A30" s="9" t="s">
        <v>16</v>
      </c>
      <c r="B30" s="10" t="s">
        <v>17</v>
      </c>
      <c r="C30" s="20">
        <f t="shared" si="2"/>
        <v>0</v>
      </c>
      <c r="D30" s="21"/>
    </row>
    <row r="31" spans="1:4" ht="17.25">
      <c r="A31" s="9" t="s">
        <v>18</v>
      </c>
      <c r="B31" s="8" t="s">
        <v>19</v>
      </c>
      <c r="C31" s="18">
        <f t="shared" si="2"/>
        <v>0</v>
      </c>
      <c r="D31" s="18">
        <f t="shared" ref="D31" si="5">D32+D34</f>
        <v>0</v>
      </c>
    </row>
    <row r="32" spans="1:4" ht="16.5">
      <c r="A32" s="9" t="s">
        <v>15</v>
      </c>
      <c r="B32" s="10" t="s">
        <v>20</v>
      </c>
      <c r="C32" s="20">
        <f t="shared" si="2"/>
        <v>0</v>
      </c>
      <c r="D32" s="21"/>
    </row>
    <row r="33" spans="1:4" ht="16.5">
      <c r="A33" s="9"/>
      <c r="B33" s="10" t="s">
        <v>56</v>
      </c>
      <c r="C33" s="20">
        <f t="shared" si="2"/>
        <v>0</v>
      </c>
      <c r="D33" s="21"/>
    </row>
    <row r="34" spans="1:4" ht="22.5" customHeight="1">
      <c r="A34" s="9" t="s">
        <v>16</v>
      </c>
      <c r="B34" s="10" t="s">
        <v>21</v>
      </c>
      <c r="C34" s="20">
        <f t="shared" si="2"/>
        <v>0</v>
      </c>
      <c r="D34" s="21"/>
    </row>
    <row r="35" spans="1:4" ht="16.5">
      <c r="A35" s="11">
        <v>3</v>
      </c>
      <c r="B35" s="12" t="s">
        <v>22</v>
      </c>
      <c r="C35" s="18">
        <f t="shared" si="2"/>
        <v>0</v>
      </c>
      <c r="D35" s="18">
        <f t="shared" ref="D35" si="6">D36+D38+D46</f>
        <v>0</v>
      </c>
    </row>
    <row r="36" spans="1:4" ht="17.25">
      <c r="A36" s="7" t="s">
        <v>23</v>
      </c>
      <c r="B36" s="8" t="s">
        <v>9</v>
      </c>
      <c r="C36" s="20">
        <f t="shared" si="2"/>
        <v>0</v>
      </c>
      <c r="D36" s="24">
        <f>D37</f>
        <v>0</v>
      </c>
    </row>
    <row r="37" spans="1:4" ht="16.5">
      <c r="A37" s="9"/>
      <c r="B37" s="10" t="s">
        <v>45</v>
      </c>
      <c r="C37" s="20">
        <f t="shared" si="2"/>
        <v>0</v>
      </c>
      <c r="D37" s="21"/>
    </row>
    <row r="38" spans="1:4" ht="17.25">
      <c r="A38" s="7" t="s">
        <v>24</v>
      </c>
      <c r="B38" s="8" t="s">
        <v>11</v>
      </c>
      <c r="C38" s="18">
        <f t="shared" si="2"/>
        <v>0</v>
      </c>
      <c r="D38" s="18">
        <f t="shared" ref="D38" si="7">SUM(D39:D45)</f>
        <v>0</v>
      </c>
    </row>
    <row r="39" spans="1:4" ht="17.25" hidden="1">
      <c r="A39" s="7"/>
      <c r="B39" s="10" t="s">
        <v>46</v>
      </c>
      <c r="C39" s="20">
        <f t="shared" si="2"/>
        <v>0</v>
      </c>
      <c r="D39" s="21"/>
    </row>
    <row r="40" spans="1:4" ht="33" hidden="1">
      <c r="A40" s="7"/>
      <c r="B40" s="10" t="s">
        <v>47</v>
      </c>
      <c r="C40" s="20">
        <f t="shared" si="2"/>
        <v>0</v>
      </c>
      <c r="D40" s="21"/>
    </row>
    <row r="41" spans="1:4" ht="17.25" hidden="1">
      <c r="A41" s="7"/>
      <c r="B41" s="10" t="s">
        <v>48</v>
      </c>
      <c r="C41" s="20">
        <f t="shared" si="2"/>
        <v>0</v>
      </c>
      <c r="D41" s="21"/>
    </row>
    <row r="42" spans="1:4" ht="33" hidden="1">
      <c r="A42" s="7"/>
      <c r="B42" s="10" t="s">
        <v>49</v>
      </c>
      <c r="C42" s="20">
        <f t="shared" si="2"/>
        <v>0</v>
      </c>
      <c r="D42" s="21"/>
    </row>
    <row r="43" spans="1:4" ht="21.75" hidden="1" customHeight="1">
      <c r="A43" s="7"/>
      <c r="B43" s="10" t="s">
        <v>50</v>
      </c>
      <c r="C43" s="20">
        <f t="shared" si="2"/>
        <v>0</v>
      </c>
      <c r="D43" s="21">
        <v>0</v>
      </c>
    </row>
    <row r="44" spans="1:4" ht="16.5" hidden="1">
      <c r="A44" s="9"/>
      <c r="B44" s="10" t="s">
        <v>51</v>
      </c>
      <c r="C44" s="20">
        <f t="shared" si="2"/>
        <v>0</v>
      </c>
      <c r="D44" s="21">
        <v>0</v>
      </c>
    </row>
    <row r="45" spans="1:4" ht="16.5">
      <c r="A45" s="9"/>
      <c r="B45" s="10" t="s">
        <v>57</v>
      </c>
      <c r="C45" s="20">
        <f t="shared" si="2"/>
        <v>0</v>
      </c>
      <c r="D45" s="21"/>
    </row>
    <row r="46" spans="1:4" ht="16.5">
      <c r="A46" s="11" t="s">
        <v>58</v>
      </c>
      <c r="B46" s="12" t="s">
        <v>54</v>
      </c>
      <c r="C46" s="20">
        <f t="shared" si="2"/>
        <v>0</v>
      </c>
      <c r="D46" s="18">
        <f t="shared" ref="D46" si="8">D47</f>
        <v>0</v>
      </c>
    </row>
    <row r="47" spans="1:4" ht="16.5">
      <c r="A47" s="9"/>
      <c r="B47" s="10" t="s">
        <v>55</v>
      </c>
      <c r="C47" s="20">
        <f t="shared" si="2"/>
        <v>0</v>
      </c>
      <c r="D47" s="21"/>
    </row>
    <row r="48" spans="1:4" ht="16.5">
      <c r="A48" s="11" t="s">
        <v>25</v>
      </c>
      <c r="B48" s="14" t="s">
        <v>34</v>
      </c>
      <c r="C48" s="26">
        <f t="shared" si="2"/>
        <v>0</v>
      </c>
      <c r="D48" s="27">
        <f t="shared" ref="D48" si="9">D49+D53+D57+D61+D65</f>
        <v>0</v>
      </c>
    </row>
    <row r="49" spans="1:4" ht="20.25" hidden="1" customHeight="1">
      <c r="A49" s="11">
        <v>1</v>
      </c>
      <c r="B49" s="30" t="s">
        <v>19</v>
      </c>
      <c r="C49" s="31">
        <f t="shared" si="2"/>
        <v>0</v>
      </c>
      <c r="D49" s="48">
        <f t="shared" ref="D49" si="10">D50+D52</f>
        <v>0</v>
      </c>
    </row>
    <row r="50" spans="1:4" ht="20.25" hidden="1" customHeight="1">
      <c r="A50" s="9" t="s">
        <v>8</v>
      </c>
      <c r="B50" s="10" t="s">
        <v>20</v>
      </c>
      <c r="C50" s="20">
        <f t="shared" si="2"/>
        <v>0</v>
      </c>
      <c r="D50" s="21"/>
    </row>
    <row r="51" spans="1:4" ht="20.25" hidden="1" customHeight="1">
      <c r="A51" s="9"/>
      <c r="B51" s="10" t="s">
        <v>35</v>
      </c>
      <c r="C51" s="20">
        <f t="shared" si="2"/>
        <v>0</v>
      </c>
      <c r="D51" s="21"/>
    </row>
    <row r="52" spans="1:4" ht="20.25" hidden="1" customHeight="1">
      <c r="A52" s="9" t="s">
        <v>10</v>
      </c>
      <c r="B52" s="10" t="s">
        <v>21</v>
      </c>
      <c r="C52" s="20">
        <f t="shared" si="2"/>
        <v>0</v>
      </c>
      <c r="D52" s="21"/>
    </row>
    <row r="53" spans="1:4" ht="20.25" hidden="1" customHeight="1">
      <c r="A53" s="11">
        <v>2</v>
      </c>
      <c r="B53" s="12" t="s">
        <v>26</v>
      </c>
      <c r="C53" s="20">
        <f t="shared" si="2"/>
        <v>0</v>
      </c>
      <c r="D53" s="21"/>
    </row>
    <row r="54" spans="1:4" ht="16.5" hidden="1">
      <c r="A54" s="9" t="s">
        <v>13</v>
      </c>
      <c r="B54" s="10" t="s">
        <v>27</v>
      </c>
      <c r="C54" s="20">
        <f t="shared" si="2"/>
        <v>0</v>
      </c>
      <c r="D54" s="21"/>
    </row>
    <row r="55" spans="1:4" ht="26.25" hidden="1" customHeight="1">
      <c r="A55" s="9" t="s">
        <v>18</v>
      </c>
      <c r="B55" s="10" t="s">
        <v>28</v>
      </c>
      <c r="C55" s="20">
        <f t="shared" si="2"/>
        <v>0</v>
      </c>
      <c r="D55" s="21"/>
    </row>
    <row r="56" spans="1:4" ht="24.75" hidden="1" customHeight="1">
      <c r="A56" s="9" t="s">
        <v>29</v>
      </c>
      <c r="B56" s="10" t="s">
        <v>17</v>
      </c>
      <c r="C56" s="20">
        <f t="shared" si="2"/>
        <v>0</v>
      </c>
      <c r="D56" s="21"/>
    </row>
    <row r="57" spans="1:4" ht="23.25" hidden="1" customHeight="1">
      <c r="A57" s="11">
        <v>3</v>
      </c>
      <c r="B57" s="12" t="s">
        <v>59</v>
      </c>
      <c r="C57" s="20">
        <f t="shared" si="2"/>
        <v>0</v>
      </c>
      <c r="D57" s="18">
        <f t="shared" ref="D57" si="11">D58+D60</f>
        <v>0</v>
      </c>
    </row>
    <row r="58" spans="1:4" ht="23.25" hidden="1" customHeight="1">
      <c r="A58" s="9" t="s">
        <v>23</v>
      </c>
      <c r="B58" s="10" t="s">
        <v>38</v>
      </c>
      <c r="C58" s="20">
        <f t="shared" si="2"/>
        <v>0</v>
      </c>
      <c r="D58" s="21"/>
    </row>
    <row r="59" spans="1:4" ht="23.25" hidden="1" customHeight="1">
      <c r="A59" s="9"/>
      <c r="B59" s="10" t="s">
        <v>35</v>
      </c>
      <c r="C59" s="20">
        <f t="shared" si="2"/>
        <v>0</v>
      </c>
      <c r="D59" s="21"/>
    </row>
    <row r="60" spans="1:4" ht="23.25" hidden="1" customHeight="1">
      <c r="A60" s="9" t="s">
        <v>24</v>
      </c>
      <c r="B60" s="10" t="s">
        <v>17</v>
      </c>
      <c r="C60" s="20">
        <f t="shared" si="2"/>
        <v>0</v>
      </c>
      <c r="D60" s="21"/>
    </row>
    <row r="61" spans="1:4" ht="27" hidden="1" customHeight="1">
      <c r="A61" s="11">
        <v>4</v>
      </c>
      <c r="B61" s="12" t="s">
        <v>60</v>
      </c>
      <c r="C61" s="20">
        <f t="shared" si="2"/>
        <v>0</v>
      </c>
      <c r="D61" s="18">
        <f t="shared" ref="D61" si="12">D62+D64</f>
        <v>0</v>
      </c>
    </row>
    <row r="62" spans="1:4" ht="27" hidden="1" customHeight="1">
      <c r="A62" s="9" t="s">
        <v>61</v>
      </c>
      <c r="B62" s="10" t="s">
        <v>38</v>
      </c>
      <c r="C62" s="20">
        <f t="shared" si="2"/>
        <v>0</v>
      </c>
      <c r="D62" s="24"/>
    </row>
    <row r="63" spans="1:4" ht="27" hidden="1" customHeight="1">
      <c r="A63" s="9"/>
      <c r="B63" s="10" t="s">
        <v>35</v>
      </c>
      <c r="C63" s="20">
        <f t="shared" si="2"/>
        <v>0</v>
      </c>
      <c r="D63" s="24"/>
    </row>
    <row r="64" spans="1:4" ht="27" hidden="1" customHeight="1">
      <c r="A64" s="9" t="s">
        <v>62</v>
      </c>
      <c r="B64" s="10" t="s">
        <v>17</v>
      </c>
      <c r="C64" s="20">
        <f t="shared" si="2"/>
        <v>0</v>
      </c>
      <c r="D64" s="24"/>
    </row>
    <row r="65" spans="1:4" ht="27" hidden="1" customHeight="1">
      <c r="A65" s="45">
        <v>5</v>
      </c>
      <c r="B65" s="14" t="s">
        <v>63</v>
      </c>
      <c r="C65" s="26">
        <f t="shared" si="2"/>
        <v>0</v>
      </c>
      <c r="D65" s="27">
        <f t="shared" ref="D65" si="13">D66+D68</f>
        <v>0</v>
      </c>
    </row>
    <row r="66" spans="1:4" ht="20.25" hidden="1" customHeight="1">
      <c r="A66" s="29" t="s">
        <v>64</v>
      </c>
      <c r="B66" s="43" t="s">
        <v>38</v>
      </c>
      <c r="C66" s="31">
        <f t="shared" si="2"/>
        <v>0</v>
      </c>
      <c r="D66" s="44"/>
    </row>
    <row r="67" spans="1:4" ht="20.25" hidden="1" customHeight="1">
      <c r="A67" s="9"/>
      <c r="B67" s="10" t="s">
        <v>35</v>
      </c>
      <c r="C67" s="20">
        <f t="shared" si="2"/>
        <v>0</v>
      </c>
      <c r="D67" s="24"/>
    </row>
    <row r="68" spans="1:4" ht="20.25" hidden="1" customHeight="1">
      <c r="A68" s="13" t="s">
        <v>65</v>
      </c>
      <c r="B68" s="25" t="s">
        <v>17</v>
      </c>
      <c r="C68" s="26">
        <f t="shared" si="2"/>
        <v>0</v>
      </c>
      <c r="D68" s="28"/>
    </row>
    <row r="69" spans="1:4" ht="20.25" customHeight="1">
      <c r="A69" s="29"/>
      <c r="B69" s="30" t="s">
        <v>30</v>
      </c>
      <c r="C69" s="33" t="s">
        <v>92</v>
      </c>
      <c r="D69" s="33" t="s">
        <v>92</v>
      </c>
    </row>
    <row r="70" spans="1:4" ht="19.5" customHeight="1">
      <c r="A70" s="13"/>
      <c r="B70" s="14" t="s">
        <v>31</v>
      </c>
      <c r="C70" s="34" t="s">
        <v>66</v>
      </c>
      <c r="D70" s="34" t="s">
        <v>66</v>
      </c>
    </row>
    <row r="71" spans="1:4" ht="16.5">
      <c r="A71" s="2"/>
      <c r="B71" s="2"/>
      <c r="C71" s="2"/>
      <c r="D71" s="2"/>
    </row>
    <row r="72" spans="1:4" ht="16.5">
      <c r="A72" s="3" t="s">
        <v>32</v>
      </c>
      <c r="B72" s="2"/>
      <c r="C72" s="2"/>
      <c r="D72" s="2"/>
    </row>
    <row r="83" spans="1:1">
      <c r="A83" s="42"/>
    </row>
  </sheetData>
  <mergeCells count="6">
    <mergeCell ref="A4:D4"/>
    <mergeCell ref="A5:D5"/>
    <mergeCell ref="A7:A9"/>
    <mergeCell ref="B7:B9"/>
    <mergeCell ref="C7:C9"/>
    <mergeCell ref="D9:D10"/>
  </mergeCells>
  <pageMargins left="0.25" right="0.25" top="0.5" bottom="0.25" header="0.3" footer="0.3"/>
  <pageSetup orientation="portrait" r:id="rId1"/>
</worksheet>
</file>

<file path=xl/worksheets/sheet2.xml><?xml version="1.0" encoding="utf-8"?>
<worksheet xmlns="http://schemas.openxmlformats.org/spreadsheetml/2006/main" xmlns:r="http://schemas.openxmlformats.org/officeDocument/2006/relationships">
  <dimension ref="A1:D72"/>
  <sheetViews>
    <sheetView topLeftCell="A27" workbookViewId="0">
      <selection activeCell="A5" sqref="A5:D5"/>
    </sheetView>
  </sheetViews>
  <sheetFormatPr defaultRowHeight="15.75"/>
  <cols>
    <col min="1" max="1" width="5.875" customWidth="1"/>
    <col min="2" max="2" width="54.25" customWidth="1"/>
    <col min="3" max="3" width="13.75" customWidth="1"/>
    <col min="4" max="4" width="14.375" customWidth="1"/>
  </cols>
  <sheetData>
    <row r="1" spans="1:4" ht="16.5">
      <c r="A1" s="1" t="s">
        <v>82</v>
      </c>
      <c r="B1" s="2"/>
      <c r="C1" s="2"/>
      <c r="D1" s="2" t="s">
        <v>83</v>
      </c>
    </row>
    <row r="2" spans="1:4" ht="16.5">
      <c r="A2" s="3" t="s">
        <v>84</v>
      </c>
      <c r="B2" s="2"/>
      <c r="C2" s="2"/>
      <c r="D2" s="2"/>
    </row>
    <row r="3" spans="1:4" ht="16.5">
      <c r="A3" s="2"/>
      <c r="B3" s="2"/>
      <c r="C3" s="2"/>
      <c r="D3" s="2"/>
    </row>
    <row r="4" spans="1:4" ht="16.5">
      <c r="A4" s="40"/>
      <c r="B4" s="40" t="s">
        <v>113</v>
      </c>
      <c r="C4" s="40"/>
      <c r="D4" s="2"/>
    </row>
    <row r="5" spans="1:4" ht="16.5">
      <c r="A5" s="115" t="s">
        <v>89</v>
      </c>
      <c r="B5" s="115"/>
      <c r="C5" s="115"/>
      <c r="D5" s="115"/>
    </row>
    <row r="6" spans="1:4" ht="16.5">
      <c r="A6" s="2"/>
      <c r="B6" s="2"/>
      <c r="C6" s="2"/>
      <c r="D6" s="15"/>
    </row>
    <row r="7" spans="1:4">
      <c r="A7" s="116" t="s">
        <v>33</v>
      </c>
      <c r="B7" s="116" t="s">
        <v>0</v>
      </c>
      <c r="C7" s="116" t="s">
        <v>1</v>
      </c>
      <c r="D7" s="117" t="s">
        <v>41</v>
      </c>
    </row>
    <row r="8" spans="1:4">
      <c r="A8" s="116"/>
      <c r="B8" s="116"/>
      <c r="C8" s="116"/>
      <c r="D8" s="119"/>
    </row>
    <row r="9" spans="1:4">
      <c r="A9" s="116"/>
      <c r="B9" s="116"/>
      <c r="C9" s="116"/>
      <c r="D9" s="120" t="s">
        <v>85</v>
      </c>
    </row>
    <row r="10" spans="1:4" ht="16.5">
      <c r="A10" s="35"/>
      <c r="B10" s="35"/>
      <c r="C10" s="35"/>
      <c r="D10" s="121"/>
    </row>
    <row r="11" spans="1:4" ht="16.5">
      <c r="A11" s="4" t="s">
        <v>3</v>
      </c>
      <c r="B11" s="4" t="s">
        <v>4</v>
      </c>
      <c r="C11" s="4">
        <v>1</v>
      </c>
      <c r="D11" s="16">
        <v>10</v>
      </c>
    </row>
    <row r="12" spans="1:4" ht="16.5">
      <c r="A12" s="5" t="s">
        <v>5</v>
      </c>
      <c r="B12" s="6" t="s">
        <v>6</v>
      </c>
      <c r="C12" s="17">
        <f>D12</f>
        <v>0</v>
      </c>
      <c r="D12" s="17">
        <f t="shared" ref="D12" si="0">D13</f>
        <v>0</v>
      </c>
    </row>
    <row r="13" spans="1:4" ht="17.25">
      <c r="A13" s="7">
        <v>1</v>
      </c>
      <c r="B13" s="8" t="s">
        <v>7</v>
      </c>
      <c r="C13" s="18">
        <f>D13</f>
        <v>0</v>
      </c>
      <c r="D13" s="18">
        <f t="shared" ref="D13" si="1">D14+D16+D24</f>
        <v>0</v>
      </c>
    </row>
    <row r="14" spans="1:4" ht="16.5">
      <c r="A14" s="11" t="s">
        <v>8</v>
      </c>
      <c r="B14" s="12" t="s">
        <v>9</v>
      </c>
      <c r="C14" s="18">
        <f>D14</f>
        <v>0</v>
      </c>
      <c r="D14" s="21"/>
    </row>
    <row r="15" spans="1:4" ht="16.5">
      <c r="A15" s="9"/>
      <c r="B15" s="10" t="s">
        <v>45</v>
      </c>
      <c r="C15" s="18">
        <f>D15</f>
        <v>0</v>
      </c>
      <c r="D15" s="21"/>
    </row>
    <row r="16" spans="1:4" ht="16.5">
      <c r="A16" s="11" t="s">
        <v>10</v>
      </c>
      <c r="B16" s="12" t="s">
        <v>11</v>
      </c>
      <c r="C16" s="18">
        <f t="shared" ref="C16:C68" si="2">D16</f>
        <v>0</v>
      </c>
      <c r="D16" s="18">
        <f t="shared" ref="D16" si="3">SUM(D17:D23)</f>
        <v>0</v>
      </c>
    </row>
    <row r="17" spans="1:4" ht="16.5" hidden="1">
      <c r="A17" s="9"/>
      <c r="B17" s="10" t="s">
        <v>46</v>
      </c>
      <c r="C17" s="18">
        <f t="shared" si="2"/>
        <v>0</v>
      </c>
      <c r="D17" s="21"/>
    </row>
    <row r="18" spans="1:4" ht="23.25" hidden="1" customHeight="1">
      <c r="A18" s="9"/>
      <c r="B18" s="10" t="s">
        <v>47</v>
      </c>
      <c r="C18" s="18">
        <f t="shared" si="2"/>
        <v>0</v>
      </c>
      <c r="D18" s="21"/>
    </row>
    <row r="19" spans="1:4" ht="16.5" hidden="1">
      <c r="A19" s="9"/>
      <c r="B19" s="10" t="s">
        <v>48</v>
      </c>
      <c r="C19" s="18">
        <f t="shared" si="2"/>
        <v>0</v>
      </c>
      <c r="D19" s="21"/>
    </row>
    <row r="20" spans="1:4" ht="16.5">
      <c r="A20" s="9"/>
      <c r="B20" s="10" t="s">
        <v>49</v>
      </c>
      <c r="C20" s="18">
        <f t="shared" si="2"/>
        <v>0</v>
      </c>
      <c r="D20" s="23"/>
    </row>
    <row r="21" spans="1:4" ht="16.5" hidden="1">
      <c r="A21" s="9"/>
      <c r="B21" s="10" t="s">
        <v>50</v>
      </c>
      <c r="C21" s="20">
        <f t="shared" si="2"/>
        <v>0</v>
      </c>
      <c r="D21" s="21"/>
    </row>
    <row r="22" spans="1:4" ht="16.5" hidden="1">
      <c r="A22" s="9"/>
      <c r="B22" s="10" t="s">
        <v>51</v>
      </c>
      <c r="C22" s="20">
        <f t="shared" si="2"/>
        <v>0</v>
      </c>
      <c r="D22" s="21"/>
    </row>
    <row r="23" spans="1:4" ht="16.5" hidden="1">
      <c r="A23" s="9"/>
      <c r="B23" s="10" t="s">
        <v>52</v>
      </c>
      <c r="C23" s="20">
        <f t="shared" si="2"/>
        <v>0</v>
      </c>
      <c r="D23" s="21"/>
    </row>
    <row r="24" spans="1:4" ht="16.5">
      <c r="A24" s="11" t="s">
        <v>53</v>
      </c>
      <c r="B24" s="12" t="s">
        <v>54</v>
      </c>
      <c r="C24" s="20">
        <f t="shared" si="2"/>
        <v>0</v>
      </c>
      <c r="D24" s="21"/>
    </row>
    <row r="25" spans="1:4" ht="16.5">
      <c r="A25" s="9"/>
      <c r="B25" s="10" t="s">
        <v>55</v>
      </c>
      <c r="C25" s="20">
        <f t="shared" si="2"/>
        <v>0</v>
      </c>
      <c r="D25" s="21"/>
    </row>
    <row r="26" spans="1:4" ht="16.5">
      <c r="A26" s="11">
        <v>2</v>
      </c>
      <c r="B26" s="12" t="s">
        <v>12</v>
      </c>
      <c r="C26" s="18">
        <f t="shared" si="2"/>
        <v>0</v>
      </c>
      <c r="D26" s="18">
        <f>D27+D31</f>
        <v>0</v>
      </c>
    </row>
    <row r="27" spans="1:4" ht="17.25">
      <c r="A27" s="7" t="s">
        <v>13</v>
      </c>
      <c r="B27" s="8" t="s">
        <v>14</v>
      </c>
      <c r="C27" s="20">
        <f t="shared" si="2"/>
        <v>0</v>
      </c>
      <c r="D27" s="21"/>
    </row>
    <row r="28" spans="1:4" ht="16.5" hidden="1">
      <c r="A28" s="9" t="s">
        <v>15</v>
      </c>
      <c r="B28" s="10" t="s">
        <v>38</v>
      </c>
      <c r="C28" s="20">
        <f t="shared" si="2"/>
        <v>0</v>
      </c>
      <c r="D28" s="21"/>
    </row>
    <row r="29" spans="1:4" ht="42" hidden="1" customHeight="1">
      <c r="A29" s="9"/>
      <c r="B29" s="10" t="s">
        <v>36</v>
      </c>
      <c r="C29" s="20">
        <f t="shared" si="2"/>
        <v>0</v>
      </c>
      <c r="D29" s="21"/>
    </row>
    <row r="30" spans="1:4" ht="16.5" hidden="1">
      <c r="A30" s="9" t="s">
        <v>16</v>
      </c>
      <c r="B30" s="10" t="s">
        <v>17</v>
      </c>
      <c r="C30" s="20">
        <f t="shared" si="2"/>
        <v>0</v>
      </c>
      <c r="D30" s="21"/>
    </row>
    <row r="31" spans="1:4" ht="17.25">
      <c r="A31" s="7" t="s">
        <v>18</v>
      </c>
      <c r="B31" s="8" t="s">
        <v>19</v>
      </c>
      <c r="C31" s="18">
        <f t="shared" si="2"/>
        <v>0</v>
      </c>
      <c r="D31" s="18">
        <f t="shared" ref="D31" si="4">D32+D34</f>
        <v>0</v>
      </c>
    </row>
    <row r="32" spans="1:4" ht="16.5">
      <c r="A32" s="9" t="s">
        <v>15</v>
      </c>
      <c r="B32" s="10" t="s">
        <v>20</v>
      </c>
      <c r="C32" s="20">
        <f t="shared" si="2"/>
        <v>0</v>
      </c>
      <c r="D32" s="21"/>
    </row>
    <row r="33" spans="1:4" ht="16.5">
      <c r="A33" s="9"/>
      <c r="B33" s="10" t="s">
        <v>56</v>
      </c>
      <c r="C33" s="20">
        <f t="shared" si="2"/>
        <v>0</v>
      </c>
      <c r="D33" s="23"/>
    </row>
    <row r="34" spans="1:4" ht="16.5">
      <c r="A34" s="9" t="s">
        <v>16</v>
      </c>
      <c r="B34" s="10" t="s">
        <v>21</v>
      </c>
      <c r="C34" s="20">
        <f t="shared" si="2"/>
        <v>0</v>
      </c>
      <c r="D34" s="21"/>
    </row>
    <row r="35" spans="1:4" ht="16.5">
      <c r="A35" s="11">
        <v>3</v>
      </c>
      <c r="B35" s="12" t="s">
        <v>22</v>
      </c>
      <c r="C35" s="18">
        <f t="shared" si="2"/>
        <v>0</v>
      </c>
      <c r="D35" s="18">
        <f t="shared" ref="D35" si="5">D36+D38+D46</f>
        <v>0</v>
      </c>
    </row>
    <row r="36" spans="1:4" ht="17.25">
      <c r="A36" s="7" t="s">
        <v>23</v>
      </c>
      <c r="B36" s="8" t="s">
        <v>9</v>
      </c>
      <c r="C36" s="20">
        <f t="shared" si="2"/>
        <v>0</v>
      </c>
      <c r="D36" s="21"/>
    </row>
    <row r="37" spans="1:4" ht="16.5">
      <c r="A37" s="9"/>
      <c r="B37" s="10" t="s">
        <v>45</v>
      </c>
      <c r="C37" s="20">
        <f t="shared" si="2"/>
        <v>0</v>
      </c>
      <c r="D37" s="21"/>
    </row>
    <row r="38" spans="1:4" ht="17.25">
      <c r="A38" s="7" t="s">
        <v>24</v>
      </c>
      <c r="B38" s="8" t="s">
        <v>11</v>
      </c>
      <c r="C38" s="18">
        <f t="shared" si="2"/>
        <v>0</v>
      </c>
      <c r="D38" s="18">
        <f t="shared" ref="D38" si="6">SUM(D39:D45)</f>
        <v>0</v>
      </c>
    </row>
    <row r="39" spans="1:4" ht="17.25" hidden="1">
      <c r="A39" s="7"/>
      <c r="B39" s="10" t="s">
        <v>46</v>
      </c>
      <c r="C39" s="20">
        <f t="shared" si="2"/>
        <v>0</v>
      </c>
      <c r="D39" s="21"/>
    </row>
    <row r="40" spans="1:4" ht="23.25" hidden="1" customHeight="1">
      <c r="A40" s="7"/>
      <c r="B40" s="10" t="s">
        <v>47</v>
      </c>
      <c r="C40" s="20">
        <f t="shared" si="2"/>
        <v>0</v>
      </c>
      <c r="D40" s="21"/>
    </row>
    <row r="41" spans="1:4" ht="17.25" hidden="1">
      <c r="A41" s="7"/>
      <c r="B41" s="10" t="s">
        <v>48</v>
      </c>
      <c r="C41" s="20">
        <f t="shared" si="2"/>
        <v>0</v>
      </c>
      <c r="D41" s="21"/>
    </row>
    <row r="42" spans="1:4" ht="17.25">
      <c r="A42" s="7"/>
      <c r="B42" s="10" t="s">
        <v>49</v>
      </c>
      <c r="C42" s="20">
        <f t="shared" si="2"/>
        <v>0</v>
      </c>
      <c r="D42" s="21"/>
    </row>
    <row r="43" spans="1:4" ht="17.25" hidden="1">
      <c r="A43" s="7"/>
      <c r="B43" s="10" t="s">
        <v>50</v>
      </c>
      <c r="C43" s="20">
        <f t="shared" si="2"/>
        <v>0</v>
      </c>
      <c r="D43" s="21"/>
    </row>
    <row r="44" spans="1:4" ht="16.5" hidden="1">
      <c r="A44" s="9"/>
      <c r="B44" s="10" t="s">
        <v>51</v>
      </c>
      <c r="C44" s="20">
        <f t="shared" si="2"/>
        <v>0</v>
      </c>
      <c r="D44" s="21"/>
    </row>
    <row r="45" spans="1:4" ht="16.5" hidden="1">
      <c r="A45" s="9"/>
      <c r="B45" s="10" t="s">
        <v>57</v>
      </c>
      <c r="C45" s="20">
        <f t="shared" si="2"/>
        <v>0</v>
      </c>
      <c r="D45" s="21"/>
    </row>
    <row r="46" spans="1:4" ht="16.5">
      <c r="A46" s="11" t="s">
        <v>58</v>
      </c>
      <c r="B46" s="12" t="s">
        <v>54</v>
      </c>
      <c r="C46" s="20">
        <f t="shared" si="2"/>
        <v>0</v>
      </c>
      <c r="D46" s="18">
        <f t="shared" ref="D46" si="7">D47</f>
        <v>0</v>
      </c>
    </row>
    <row r="47" spans="1:4" ht="16.5">
      <c r="A47" s="9"/>
      <c r="B47" s="10" t="s">
        <v>55</v>
      </c>
      <c r="C47" s="20">
        <f t="shared" si="2"/>
        <v>0</v>
      </c>
      <c r="D47" s="21"/>
    </row>
    <row r="48" spans="1:4" ht="16.5">
      <c r="A48" s="11" t="s">
        <v>25</v>
      </c>
      <c r="B48" s="12" t="s">
        <v>34</v>
      </c>
      <c r="C48" s="18">
        <f t="shared" si="2"/>
        <v>0</v>
      </c>
      <c r="D48" s="18">
        <f t="shared" ref="D48" si="8">D49+D53+D57+D61+D65</f>
        <v>0</v>
      </c>
    </row>
    <row r="49" spans="1:4" ht="16.5" hidden="1">
      <c r="A49" s="11">
        <v>1</v>
      </c>
      <c r="B49" s="12" t="s">
        <v>19</v>
      </c>
      <c r="C49" s="18">
        <f t="shared" si="2"/>
        <v>0</v>
      </c>
      <c r="D49" s="18">
        <f t="shared" ref="D49" si="9">D50+D52</f>
        <v>0</v>
      </c>
    </row>
    <row r="50" spans="1:4" ht="16.5" hidden="1">
      <c r="A50" s="9" t="s">
        <v>8</v>
      </c>
      <c r="B50" s="10" t="s">
        <v>20</v>
      </c>
      <c r="C50" s="18">
        <f t="shared" si="2"/>
        <v>0</v>
      </c>
      <c r="D50" s="21"/>
    </row>
    <row r="51" spans="1:4" ht="33" hidden="1">
      <c r="A51" s="9"/>
      <c r="B51" s="10" t="s">
        <v>35</v>
      </c>
      <c r="C51" s="18">
        <f t="shared" si="2"/>
        <v>0</v>
      </c>
      <c r="D51" s="21"/>
    </row>
    <row r="52" spans="1:4" ht="16.5" hidden="1">
      <c r="A52" s="9" t="s">
        <v>10</v>
      </c>
      <c r="B52" s="10" t="s">
        <v>21</v>
      </c>
      <c r="C52" s="18">
        <f t="shared" si="2"/>
        <v>0</v>
      </c>
      <c r="D52" s="21"/>
    </row>
    <row r="53" spans="1:4" ht="16.5" hidden="1">
      <c r="A53" s="11">
        <v>2</v>
      </c>
      <c r="B53" s="12" t="s">
        <v>26</v>
      </c>
      <c r="C53" s="18">
        <f t="shared" si="2"/>
        <v>0</v>
      </c>
      <c r="D53" s="21"/>
    </row>
    <row r="54" spans="1:4" ht="16.5" hidden="1">
      <c r="A54" s="9" t="s">
        <v>13</v>
      </c>
      <c r="B54" s="10" t="s">
        <v>27</v>
      </c>
      <c r="C54" s="18">
        <f t="shared" si="2"/>
        <v>0</v>
      </c>
      <c r="D54" s="21"/>
    </row>
    <row r="55" spans="1:4" ht="16.5" hidden="1">
      <c r="A55" s="9" t="s">
        <v>18</v>
      </c>
      <c r="B55" s="10" t="s">
        <v>28</v>
      </c>
      <c r="C55" s="18">
        <f t="shared" si="2"/>
        <v>0</v>
      </c>
      <c r="D55" s="21"/>
    </row>
    <row r="56" spans="1:4" ht="16.5" hidden="1">
      <c r="A56" s="9" t="s">
        <v>29</v>
      </c>
      <c r="B56" s="10" t="s">
        <v>17</v>
      </c>
      <c r="C56" s="18">
        <f t="shared" si="2"/>
        <v>0</v>
      </c>
      <c r="D56" s="21"/>
    </row>
    <row r="57" spans="1:4" ht="16.5" hidden="1">
      <c r="A57" s="11">
        <v>3</v>
      </c>
      <c r="B57" s="12" t="s">
        <v>59</v>
      </c>
      <c r="C57" s="18">
        <f t="shared" si="2"/>
        <v>0</v>
      </c>
      <c r="D57" s="18">
        <f t="shared" ref="D57" si="10">D58+D60</f>
        <v>0</v>
      </c>
    </row>
    <row r="58" spans="1:4" ht="16.5" hidden="1">
      <c r="A58" s="9" t="s">
        <v>23</v>
      </c>
      <c r="B58" s="10" t="s">
        <v>38</v>
      </c>
      <c r="C58" s="20">
        <f t="shared" si="2"/>
        <v>0</v>
      </c>
      <c r="D58" s="21"/>
    </row>
    <row r="59" spans="1:4" ht="33" hidden="1">
      <c r="A59" s="9"/>
      <c r="B59" s="10" t="s">
        <v>35</v>
      </c>
      <c r="C59" s="20">
        <f t="shared" si="2"/>
        <v>0</v>
      </c>
      <c r="D59" s="23"/>
    </row>
    <row r="60" spans="1:4" ht="16.5" hidden="1">
      <c r="A60" s="9" t="s">
        <v>24</v>
      </c>
      <c r="B60" s="10" t="s">
        <v>17</v>
      </c>
      <c r="C60" s="20">
        <f t="shared" si="2"/>
        <v>0</v>
      </c>
      <c r="D60" s="21"/>
    </row>
    <row r="61" spans="1:4" ht="16.5" hidden="1">
      <c r="A61" s="11">
        <v>4</v>
      </c>
      <c r="B61" s="12" t="s">
        <v>60</v>
      </c>
      <c r="C61" s="18">
        <f t="shared" si="2"/>
        <v>0</v>
      </c>
      <c r="D61" s="18">
        <f t="shared" ref="D61" si="11">D62+D64</f>
        <v>0</v>
      </c>
    </row>
    <row r="62" spans="1:4" ht="16.5" hidden="1">
      <c r="A62" s="9" t="s">
        <v>61</v>
      </c>
      <c r="B62" s="10" t="s">
        <v>38</v>
      </c>
      <c r="C62" s="18">
        <f t="shared" si="2"/>
        <v>0</v>
      </c>
      <c r="D62" s="24"/>
    </row>
    <row r="63" spans="1:4" ht="33" hidden="1">
      <c r="A63" s="9"/>
      <c r="B63" s="10" t="s">
        <v>35</v>
      </c>
      <c r="C63" s="18">
        <f t="shared" si="2"/>
        <v>0</v>
      </c>
      <c r="D63" s="24"/>
    </row>
    <row r="64" spans="1:4" ht="16.5" hidden="1">
      <c r="A64" s="9" t="s">
        <v>62</v>
      </c>
      <c r="B64" s="10" t="s">
        <v>17</v>
      </c>
      <c r="C64" s="18">
        <f t="shared" si="2"/>
        <v>0</v>
      </c>
      <c r="D64" s="24"/>
    </row>
    <row r="65" spans="1:4" ht="16.5" hidden="1">
      <c r="A65" s="11">
        <v>5</v>
      </c>
      <c r="B65" s="12" t="s">
        <v>63</v>
      </c>
      <c r="C65" s="18">
        <f t="shared" si="2"/>
        <v>0</v>
      </c>
      <c r="D65" s="18">
        <f t="shared" ref="D65" si="12">D66+D68</f>
        <v>0</v>
      </c>
    </row>
    <row r="66" spans="1:4" ht="16.5" hidden="1">
      <c r="A66" s="9" t="s">
        <v>64</v>
      </c>
      <c r="B66" s="10" t="s">
        <v>38</v>
      </c>
      <c r="C66" s="18">
        <f t="shared" si="2"/>
        <v>0</v>
      </c>
      <c r="D66" s="24"/>
    </row>
    <row r="67" spans="1:4" ht="33" hidden="1">
      <c r="A67" s="9"/>
      <c r="B67" s="10" t="s">
        <v>35</v>
      </c>
      <c r="C67" s="18">
        <f t="shared" si="2"/>
        <v>0</v>
      </c>
      <c r="D67" s="24"/>
    </row>
    <row r="68" spans="1:4" ht="16.5" hidden="1">
      <c r="A68" s="13" t="s">
        <v>65</v>
      </c>
      <c r="B68" s="25" t="s">
        <v>17</v>
      </c>
      <c r="C68" s="27">
        <f t="shared" si="2"/>
        <v>0</v>
      </c>
      <c r="D68" s="28"/>
    </row>
    <row r="69" spans="1:4" ht="16.5">
      <c r="A69" s="29"/>
      <c r="B69" s="30" t="s">
        <v>30</v>
      </c>
      <c r="C69" s="33">
        <v>1092552</v>
      </c>
      <c r="D69" s="33">
        <v>1092552</v>
      </c>
    </row>
    <row r="70" spans="1:4" ht="16.5">
      <c r="A70" s="13"/>
      <c r="B70" s="14" t="s">
        <v>31</v>
      </c>
      <c r="C70" s="34" t="s">
        <v>66</v>
      </c>
      <c r="D70" s="34" t="s">
        <v>66</v>
      </c>
    </row>
    <row r="71" spans="1:4" ht="16.5">
      <c r="A71" s="2"/>
      <c r="B71" s="2"/>
      <c r="C71" s="2"/>
      <c r="D71" s="2"/>
    </row>
    <row r="72" spans="1:4" ht="16.5">
      <c r="A72" s="3" t="s">
        <v>32</v>
      </c>
      <c r="B72" s="2"/>
      <c r="C72" s="2"/>
      <c r="D72" s="2"/>
    </row>
  </sheetData>
  <mergeCells count="6">
    <mergeCell ref="A5:D5"/>
    <mergeCell ref="A7:A9"/>
    <mergeCell ref="B7:B9"/>
    <mergeCell ref="C7:C9"/>
    <mergeCell ref="D7:D8"/>
    <mergeCell ref="D9:D10"/>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K67"/>
  <sheetViews>
    <sheetView topLeftCell="A4" workbookViewId="0">
      <pane xSplit="3" ySplit="8" topLeftCell="D30" activePane="bottomRight" state="frozen"/>
      <selection activeCell="A4" sqref="A4"/>
      <selection pane="topRight" activeCell="D4" sqref="D4"/>
      <selection pane="bottomLeft" activeCell="A12" sqref="A12"/>
      <selection pane="bottomRight" activeCell="A5" sqref="A5"/>
    </sheetView>
  </sheetViews>
  <sheetFormatPr defaultRowHeight="15.75"/>
  <cols>
    <col min="1" max="1" width="4.875" customWidth="1"/>
    <col min="2" max="2" width="41.625" customWidth="1"/>
    <col min="3" max="3" width="12.375" customWidth="1"/>
    <col min="4" max="4" width="10.5" customWidth="1"/>
    <col min="5" max="5" width="10" customWidth="1"/>
    <col min="6" max="6" width="11.25" customWidth="1"/>
    <col min="7" max="7" width="10.875" customWidth="1"/>
    <col min="8" max="8" width="10" customWidth="1"/>
    <col min="9" max="9" width="10.25" customWidth="1"/>
  </cols>
  <sheetData>
    <row r="2" spans="1:9" ht="16.5">
      <c r="A2" s="1" t="s">
        <v>40</v>
      </c>
      <c r="B2" s="2"/>
      <c r="C2" s="2"/>
      <c r="D2" s="2"/>
      <c r="E2" s="2"/>
      <c r="F2" s="2"/>
      <c r="G2" s="2"/>
      <c r="H2" s="2"/>
      <c r="I2" s="2"/>
    </row>
    <row r="3" spans="1:9" ht="16.5">
      <c r="A3" s="3" t="s">
        <v>67</v>
      </c>
      <c r="B3" s="2"/>
      <c r="C3" s="2"/>
      <c r="D3" s="2"/>
      <c r="E3" s="2"/>
      <c r="F3" s="2"/>
      <c r="G3" s="2"/>
      <c r="H3" s="2"/>
      <c r="I3" s="2"/>
    </row>
    <row r="4" spans="1:9" ht="16.5">
      <c r="A4" s="114" t="s">
        <v>113</v>
      </c>
      <c r="B4" s="114"/>
      <c r="C4" s="114"/>
      <c r="D4" s="114"/>
      <c r="E4" s="114"/>
      <c r="F4" s="114"/>
      <c r="G4" s="114"/>
      <c r="H4" s="114"/>
      <c r="I4" s="114"/>
    </row>
    <row r="5" spans="1:9" ht="16.5">
      <c r="A5" s="41" t="s">
        <v>91</v>
      </c>
      <c r="B5" s="41"/>
      <c r="C5" s="41"/>
      <c r="D5" s="41"/>
      <c r="E5" s="41"/>
      <c r="F5" s="41"/>
      <c r="G5" s="41"/>
      <c r="H5" s="41"/>
      <c r="I5" s="2"/>
    </row>
    <row r="6" spans="1:9" ht="16.5">
      <c r="A6" s="2"/>
      <c r="B6" s="2"/>
      <c r="C6" s="2"/>
      <c r="D6" s="2"/>
      <c r="E6" s="2"/>
      <c r="F6" s="2"/>
      <c r="G6" s="2"/>
      <c r="H6" s="38" t="s">
        <v>37</v>
      </c>
      <c r="I6" s="2"/>
    </row>
    <row r="7" spans="1:9" ht="16.5">
      <c r="A7" s="116" t="s">
        <v>33</v>
      </c>
      <c r="B7" s="116" t="s">
        <v>0</v>
      </c>
      <c r="C7" s="126" t="s">
        <v>73</v>
      </c>
      <c r="D7" s="127"/>
      <c r="E7" s="127"/>
      <c r="F7" s="127"/>
      <c r="G7" s="127"/>
      <c r="H7" s="127"/>
      <c r="I7" s="128"/>
    </row>
    <row r="8" spans="1:9" ht="16.5">
      <c r="A8" s="116"/>
      <c r="B8" s="116"/>
      <c r="C8" s="126" t="s">
        <v>88</v>
      </c>
      <c r="D8" s="127"/>
      <c r="E8" s="127"/>
      <c r="F8" s="127"/>
      <c r="G8" s="127"/>
      <c r="H8" s="127"/>
      <c r="I8" s="128"/>
    </row>
    <row r="9" spans="1:9">
      <c r="A9" s="116"/>
      <c r="B9" s="116"/>
      <c r="C9" s="117" t="s">
        <v>43</v>
      </c>
      <c r="D9" s="129" t="s">
        <v>74</v>
      </c>
      <c r="E9" s="124" t="s">
        <v>79</v>
      </c>
      <c r="F9" s="129" t="s">
        <v>75</v>
      </c>
      <c r="G9" s="129" t="s">
        <v>76</v>
      </c>
      <c r="H9" s="122" t="s">
        <v>77</v>
      </c>
      <c r="I9" s="120" t="s">
        <v>78</v>
      </c>
    </row>
    <row r="10" spans="1:9" ht="16.5">
      <c r="A10" s="35"/>
      <c r="B10" s="35"/>
      <c r="C10" s="119"/>
      <c r="D10" s="130"/>
      <c r="E10" s="125"/>
      <c r="F10" s="130"/>
      <c r="G10" s="130"/>
      <c r="H10" s="123"/>
      <c r="I10" s="121"/>
    </row>
    <row r="11" spans="1:9" ht="16.5">
      <c r="A11" s="4" t="s">
        <v>3</v>
      </c>
      <c r="B11" s="4" t="s">
        <v>4</v>
      </c>
      <c r="C11" s="4"/>
      <c r="D11" s="4">
        <v>2</v>
      </c>
      <c r="E11" s="4"/>
      <c r="F11" s="4">
        <v>3</v>
      </c>
      <c r="G11" s="4">
        <v>4</v>
      </c>
      <c r="H11" s="4">
        <v>5</v>
      </c>
      <c r="I11" s="4">
        <v>7</v>
      </c>
    </row>
    <row r="12" spans="1:9" ht="16.5">
      <c r="A12" s="5" t="s">
        <v>5</v>
      </c>
      <c r="B12" s="6" t="s">
        <v>6</v>
      </c>
      <c r="C12" s="18">
        <f t="shared" ref="C12:C58" si="0">D12+F12+G12+H12+I12</f>
        <v>0</v>
      </c>
      <c r="D12" s="19"/>
      <c r="E12" s="19"/>
      <c r="F12" s="19"/>
      <c r="G12" s="19"/>
      <c r="H12" s="17">
        <f>H13</f>
        <v>0</v>
      </c>
      <c r="I12" s="17">
        <f>I13</f>
        <v>0</v>
      </c>
    </row>
    <row r="13" spans="1:9" ht="17.25">
      <c r="A13" s="7">
        <v>1</v>
      </c>
      <c r="B13" s="8" t="s">
        <v>7</v>
      </c>
      <c r="C13" s="20">
        <f t="shared" si="0"/>
        <v>0</v>
      </c>
      <c r="D13" s="20"/>
      <c r="E13" s="20"/>
      <c r="F13" s="20"/>
      <c r="G13" s="20"/>
      <c r="H13" s="20">
        <f>H14+H16+H21</f>
        <v>0</v>
      </c>
      <c r="I13" s="18">
        <f>I14+I16+I21</f>
        <v>0</v>
      </c>
    </row>
    <row r="14" spans="1:9" ht="16.5">
      <c r="A14" s="11" t="s">
        <v>8</v>
      </c>
      <c r="B14" s="12" t="s">
        <v>9</v>
      </c>
      <c r="C14" s="20">
        <f t="shared" si="0"/>
        <v>0</v>
      </c>
      <c r="D14" s="20"/>
      <c r="E14" s="20"/>
      <c r="F14" s="20"/>
      <c r="G14" s="20"/>
      <c r="H14" s="20"/>
      <c r="I14" s="20"/>
    </row>
    <row r="15" spans="1:9" ht="16.5">
      <c r="A15" s="9"/>
      <c r="B15" s="10" t="s">
        <v>45</v>
      </c>
      <c r="C15" s="20">
        <f t="shared" si="0"/>
        <v>0</v>
      </c>
      <c r="D15" s="20"/>
      <c r="E15" s="20"/>
      <c r="F15" s="20"/>
      <c r="G15" s="20"/>
      <c r="H15" s="20"/>
      <c r="I15" s="20"/>
    </row>
    <row r="16" spans="1:9" ht="16.5">
      <c r="A16" s="11" t="s">
        <v>10</v>
      </c>
      <c r="B16" s="12" t="s">
        <v>11</v>
      </c>
      <c r="C16" s="18">
        <f t="shared" si="0"/>
        <v>0</v>
      </c>
      <c r="D16" s="20"/>
      <c r="E16" s="20"/>
      <c r="F16" s="20"/>
      <c r="G16" s="20"/>
      <c r="H16" s="18">
        <f>SUM(H17:H20)</f>
        <v>0</v>
      </c>
      <c r="I16" s="18">
        <f>SUM(I17:I18)</f>
        <v>0</v>
      </c>
    </row>
    <row r="17" spans="1:11" ht="16.5">
      <c r="A17" s="9"/>
      <c r="B17" s="10" t="s">
        <v>46</v>
      </c>
      <c r="C17" s="20">
        <f t="shared" si="0"/>
        <v>0</v>
      </c>
      <c r="D17" s="20"/>
      <c r="E17" s="20"/>
      <c r="F17" s="20"/>
      <c r="G17" s="20"/>
      <c r="H17" s="20"/>
      <c r="I17" s="20"/>
    </row>
    <row r="18" spans="1:11" ht="33">
      <c r="A18" s="9"/>
      <c r="B18" s="10" t="s">
        <v>47</v>
      </c>
      <c r="C18" s="20">
        <f t="shared" si="0"/>
        <v>0</v>
      </c>
      <c r="D18" s="20"/>
      <c r="E18" s="20"/>
      <c r="F18" s="20"/>
      <c r="G18" s="20"/>
      <c r="H18" s="20"/>
      <c r="I18" s="20"/>
    </row>
    <row r="19" spans="1:11" ht="16.5">
      <c r="A19" s="9"/>
      <c r="B19" s="10" t="s">
        <v>80</v>
      </c>
      <c r="C19" s="20">
        <f t="shared" si="0"/>
        <v>0</v>
      </c>
      <c r="D19" s="20"/>
      <c r="E19" s="20"/>
      <c r="F19" s="20"/>
      <c r="G19" s="20"/>
      <c r="H19" s="20"/>
      <c r="I19" s="20"/>
    </row>
    <row r="20" spans="1:11" ht="16.5">
      <c r="A20" s="9"/>
      <c r="B20" s="10" t="s">
        <v>48</v>
      </c>
      <c r="C20" s="20">
        <f t="shared" si="0"/>
        <v>0</v>
      </c>
      <c r="D20" s="20"/>
      <c r="E20" s="20"/>
      <c r="F20" s="20"/>
      <c r="G20" s="20"/>
      <c r="H20" s="20"/>
      <c r="I20" s="20"/>
    </row>
    <row r="21" spans="1:11" ht="16.5">
      <c r="A21" s="11" t="s">
        <v>53</v>
      </c>
      <c r="B21" s="12" t="s">
        <v>54</v>
      </c>
      <c r="C21" s="18">
        <f t="shared" si="0"/>
        <v>0</v>
      </c>
      <c r="D21" s="20"/>
      <c r="E21" s="20"/>
      <c r="F21" s="20"/>
      <c r="G21" s="20"/>
      <c r="H21" s="18">
        <f>H22</f>
        <v>0</v>
      </c>
      <c r="I21" s="20"/>
    </row>
    <row r="22" spans="1:11" ht="16.5">
      <c r="A22" s="9"/>
      <c r="B22" s="10" t="s">
        <v>55</v>
      </c>
      <c r="C22" s="20">
        <f t="shared" si="0"/>
        <v>0</v>
      </c>
      <c r="D22" s="20"/>
      <c r="E22" s="20"/>
      <c r="F22" s="20"/>
      <c r="G22" s="20"/>
      <c r="H22" s="20"/>
      <c r="I22" s="20"/>
    </row>
    <row r="23" spans="1:11" ht="16.5">
      <c r="A23" s="11">
        <v>2</v>
      </c>
      <c r="B23" s="12" t="s">
        <v>12</v>
      </c>
      <c r="C23" s="18">
        <f t="shared" si="0"/>
        <v>0</v>
      </c>
      <c r="D23" s="18"/>
      <c r="E23" s="18"/>
      <c r="F23" s="18"/>
      <c r="G23" s="18"/>
      <c r="H23" s="18">
        <f>H24+H28</f>
        <v>0</v>
      </c>
      <c r="I23" s="18">
        <f>I24+I28</f>
        <v>0</v>
      </c>
    </row>
    <row r="24" spans="1:11" ht="17.25">
      <c r="A24" s="7" t="s">
        <v>13</v>
      </c>
      <c r="B24" s="8" t="s">
        <v>14</v>
      </c>
      <c r="C24" s="20">
        <f t="shared" si="0"/>
        <v>0</v>
      </c>
      <c r="D24" s="20"/>
      <c r="E24" s="20"/>
      <c r="F24" s="20"/>
      <c r="G24" s="20"/>
      <c r="H24" s="20"/>
      <c r="I24" s="20"/>
    </row>
    <row r="25" spans="1:11" ht="16.5">
      <c r="A25" s="9" t="s">
        <v>15</v>
      </c>
      <c r="B25" s="10" t="s">
        <v>38</v>
      </c>
      <c r="C25" s="20">
        <f t="shared" si="0"/>
        <v>0</v>
      </c>
      <c r="D25" s="20"/>
      <c r="E25" s="20"/>
      <c r="F25" s="20"/>
      <c r="G25" s="20"/>
      <c r="H25" s="20"/>
      <c r="I25" s="20"/>
      <c r="K25" s="37"/>
    </row>
    <row r="26" spans="1:11" ht="33">
      <c r="A26" s="9"/>
      <c r="B26" s="10" t="s">
        <v>36</v>
      </c>
      <c r="C26" s="20">
        <f t="shared" si="0"/>
        <v>0</v>
      </c>
      <c r="D26" s="20"/>
      <c r="E26" s="20"/>
      <c r="F26" s="20"/>
      <c r="G26" s="20"/>
      <c r="H26" s="20"/>
      <c r="I26" s="20"/>
    </row>
    <row r="27" spans="1:11" ht="16.5">
      <c r="A27" s="9" t="s">
        <v>16</v>
      </c>
      <c r="B27" s="10" t="s">
        <v>17</v>
      </c>
      <c r="C27" s="20">
        <f t="shared" si="0"/>
        <v>0</v>
      </c>
      <c r="D27" s="20"/>
      <c r="E27" s="20"/>
      <c r="F27" s="20"/>
      <c r="G27" s="20"/>
      <c r="H27" s="20"/>
      <c r="I27" s="20"/>
    </row>
    <row r="28" spans="1:11" ht="17.25">
      <c r="A28" s="7" t="s">
        <v>18</v>
      </c>
      <c r="B28" s="8" t="s">
        <v>19</v>
      </c>
      <c r="C28" s="18">
        <f t="shared" si="0"/>
        <v>0</v>
      </c>
      <c r="D28" s="20"/>
      <c r="E28" s="20"/>
      <c r="F28" s="20"/>
      <c r="G28" s="20"/>
      <c r="H28" s="18">
        <f>H29+H31</f>
        <v>0</v>
      </c>
      <c r="I28" s="18">
        <f>I29+I31</f>
        <v>0</v>
      </c>
    </row>
    <row r="29" spans="1:11" ht="16.5">
      <c r="A29" s="9" t="s">
        <v>15</v>
      </c>
      <c r="B29" s="10" t="s">
        <v>20</v>
      </c>
      <c r="C29" s="20">
        <f t="shared" si="0"/>
        <v>0</v>
      </c>
      <c r="D29" s="20"/>
      <c r="E29" s="20"/>
      <c r="F29" s="20"/>
      <c r="G29" s="20"/>
      <c r="H29" s="20">
        <f>H13-H32</f>
        <v>0</v>
      </c>
      <c r="I29" s="20"/>
    </row>
    <row r="30" spans="1:11" ht="33">
      <c r="A30" s="9"/>
      <c r="B30" s="10" t="s">
        <v>56</v>
      </c>
      <c r="C30" s="20">
        <f t="shared" si="0"/>
        <v>0</v>
      </c>
      <c r="D30" s="20"/>
      <c r="E30" s="20"/>
      <c r="F30" s="20"/>
      <c r="G30" s="20"/>
      <c r="H30" s="20"/>
      <c r="I30" s="20"/>
    </row>
    <row r="31" spans="1:11" ht="16.5">
      <c r="A31" s="9" t="s">
        <v>16</v>
      </c>
      <c r="B31" s="10" t="s">
        <v>21</v>
      </c>
      <c r="C31" s="20">
        <f t="shared" si="0"/>
        <v>0</v>
      </c>
      <c r="D31" s="20"/>
      <c r="E31" s="20"/>
      <c r="F31" s="20"/>
      <c r="G31" s="20"/>
      <c r="H31" s="20"/>
      <c r="I31" s="20"/>
    </row>
    <row r="32" spans="1:11" ht="16.5">
      <c r="A32" s="11">
        <v>3</v>
      </c>
      <c r="B32" s="12" t="s">
        <v>22</v>
      </c>
      <c r="C32" s="18">
        <f t="shared" si="0"/>
        <v>0</v>
      </c>
      <c r="D32" s="20"/>
      <c r="E32" s="20"/>
      <c r="F32" s="20"/>
      <c r="G32" s="20"/>
      <c r="H32" s="18">
        <f>H33+H35+H40</f>
        <v>0</v>
      </c>
      <c r="I32" s="18">
        <f>I33+I35+I40</f>
        <v>0</v>
      </c>
    </row>
    <row r="33" spans="1:9" ht="17.25">
      <c r="A33" s="7" t="s">
        <v>23</v>
      </c>
      <c r="B33" s="8" t="s">
        <v>9</v>
      </c>
      <c r="C33" s="20">
        <f t="shared" si="0"/>
        <v>0</v>
      </c>
      <c r="D33" s="20"/>
      <c r="E33" s="20"/>
      <c r="F33" s="20"/>
      <c r="G33" s="20"/>
      <c r="H33" s="20">
        <f>H34</f>
        <v>0</v>
      </c>
      <c r="I33" s="20"/>
    </row>
    <row r="34" spans="1:9" ht="16.5">
      <c r="A34" s="9"/>
      <c r="B34" s="10" t="s">
        <v>45</v>
      </c>
      <c r="C34" s="20">
        <f t="shared" si="0"/>
        <v>0</v>
      </c>
      <c r="D34" s="20"/>
      <c r="E34" s="20"/>
      <c r="F34" s="20"/>
      <c r="G34" s="20"/>
      <c r="H34" s="20"/>
      <c r="I34" s="20"/>
    </row>
    <row r="35" spans="1:9" ht="17.25">
      <c r="A35" s="7" t="s">
        <v>24</v>
      </c>
      <c r="B35" s="8" t="s">
        <v>11</v>
      </c>
      <c r="C35" s="18">
        <f t="shared" si="0"/>
        <v>0</v>
      </c>
      <c r="D35" s="20"/>
      <c r="E35" s="20"/>
      <c r="F35" s="20"/>
      <c r="G35" s="20"/>
      <c r="H35" s="18">
        <f>SUM(H36:H39)</f>
        <v>0</v>
      </c>
      <c r="I35" s="18">
        <f>SUM(I36:I37)</f>
        <v>0</v>
      </c>
    </row>
    <row r="36" spans="1:9" ht="17.25">
      <c r="A36" s="7"/>
      <c r="B36" s="10" t="s">
        <v>46</v>
      </c>
      <c r="C36" s="20">
        <f t="shared" si="0"/>
        <v>0</v>
      </c>
      <c r="D36" s="20"/>
      <c r="E36" s="20"/>
      <c r="F36" s="20"/>
      <c r="G36" s="20"/>
      <c r="H36" s="20"/>
      <c r="I36" s="20"/>
    </row>
    <row r="37" spans="1:9" ht="33">
      <c r="A37" s="7"/>
      <c r="B37" s="10" t="s">
        <v>47</v>
      </c>
      <c r="C37" s="20">
        <f t="shared" si="0"/>
        <v>0</v>
      </c>
      <c r="D37" s="20"/>
      <c r="E37" s="20"/>
      <c r="F37" s="20"/>
      <c r="G37" s="20"/>
      <c r="H37" s="20"/>
      <c r="I37" s="20"/>
    </row>
    <row r="38" spans="1:9" ht="17.25">
      <c r="A38" s="7"/>
      <c r="B38" s="10" t="s">
        <v>80</v>
      </c>
      <c r="C38" s="20">
        <f t="shared" si="0"/>
        <v>0</v>
      </c>
      <c r="D38" s="20"/>
      <c r="E38" s="20"/>
      <c r="F38" s="20"/>
      <c r="G38" s="20"/>
      <c r="H38" s="20"/>
      <c r="I38" s="20"/>
    </row>
    <row r="39" spans="1:9" ht="17.25">
      <c r="A39" s="7"/>
      <c r="B39" s="10" t="s">
        <v>48</v>
      </c>
      <c r="C39" s="20">
        <f t="shared" si="0"/>
        <v>0</v>
      </c>
      <c r="D39" s="20"/>
      <c r="E39" s="20"/>
      <c r="F39" s="20"/>
      <c r="G39" s="20"/>
      <c r="H39" s="20"/>
      <c r="I39" s="20"/>
    </row>
    <row r="40" spans="1:9" ht="16.5">
      <c r="A40" s="11" t="s">
        <v>58</v>
      </c>
      <c r="B40" s="12" t="s">
        <v>54</v>
      </c>
      <c r="C40" s="20">
        <f t="shared" si="0"/>
        <v>0</v>
      </c>
      <c r="D40" s="20"/>
      <c r="E40" s="20"/>
      <c r="F40" s="20"/>
      <c r="G40" s="20"/>
      <c r="H40" s="18">
        <f>H41</f>
        <v>0</v>
      </c>
      <c r="I40" s="18">
        <f>I41</f>
        <v>0</v>
      </c>
    </row>
    <row r="41" spans="1:9" ht="16.5">
      <c r="A41" s="9"/>
      <c r="B41" s="10" t="s">
        <v>55</v>
      </c>
      <c r="C41" s="20">
        <f t="shared" si="0"/>
        <v>0</v>
      </c>
      <c r="D41" s="20"/>
      <c r="E41" s="20"/>
      <c r="F41" s="20"/>
      <c r="G41" s="20"/>
      <c r="H41" s="20"/>
      <c r="I41" s="20"/>
    </row>
    <row r="42" spans="1:9" ht="16.5">
      <c r="A42" s="11" t="s">
        <v>25</v>
      </c>
      <c r="B42" s="12" t="s">
        <v>34</v>
      </c>
      <c r="C42" s="18">
        <f>D42+E42+F42+G42+H42+I42</f>
        <v>0</v>
      </c>
      <c r="D42" s="18">
        <f t="shared" ref="D42:I42" si="1">D43+D48+D52+D56+D60</f>
        <v>0</v>
      </c>
      <c r="E42" s="18">
        <f t="shared" si="1"/>
        <v>0</v>
      </c>
      <c r="F42" s="18">
        <f t="shared" si="1"/>
        <v>0</v>
      </c>
      <c r="G42" s="18">
        <f t="shared" si="1"/>
        <v>0</v>
      </c>
      <c r="H42" s="18">
        <f t="shared" si="1"/>
        <v>0</v>
      </c>
      <c r="I42" s="18">
        <f t="shared" si="1"/>
        <v>0</v>
      </c>
    </row>
    <row r="43" spans="1:9" ht="16.5">
      <c r="A43" s="11">
        <v>1</v>
      </c>
      <c r="B43" s="12" t="s">
        <v>19</v>
      </c>
      <c r="C43" s="18">
        <f t="shared" si="0"/>
        <v>0</v>
      </c>
      <c r="D43" s="18"/>
      <c r="E43" s="18"/>
      <c r="F43" s="18"/>
      <c r="G43" s="18"/>
      <c r="H43" s="18">
        <f>H44+H47</f>
        <v>0</v>
      </c>
      <c r="I43" s="18">
        <f>I44+I47</f>
        <v>0</v>
      </c>
    </row>
    <row r="44" spans="1:9" ht="16.5">
      <c r="A44" s="9" t="s">
        <v>8</v>
      </c>
      <c r="B44" s="10" t="s">
        <v>20</v>
      </c>
      <c r="C44" s="20">
        <f t="shared" si="0"/>
        <v>0</v>
      </c>
      <c r="D44" s="20"/>
      <c r="E44" s="20"/>
      <c r="F44" s="20"/>
      <c r="G44" s="20"/>
      <c r="H44" s="20"/>
      <c r="I44" s="20"/>
    </row>
    <row r="45" spans="1:9" ht="33">
      <c r="A45" s="9"/>
      <c r="B45" s="10" t="s">
        <v>35</v>
      </c>
      <c r="C45" s="20">
        <f t="shared" si="0"/>
        <v>0</v>
      </c>
      <c r="D45" s="20"/>
      <c r="E45" s="20"/>
      <c r="F45" s="20"/>
      <c r="G45" s="20"/>
      <c r="H45" s="20"/>
      <c r="I45" s="20"/>
    </row>
    <row r="46" spans="1:9" ht="16.5">
      <c r="A46" s="9"/>
      <c r="B46" s="10" t="s">
        <v>69</v>
      </c>
      <c r="C46" s="20">
        <f t="shared" si="0"/>
        <v>0</v>
      </c>
      <c r="D46" s="20"/>
      <c r="E46" s="20"/>
      <c r="F46" s="20"/>
      <c r="G46" s="20"/>
      <c r="H46" s="20"/>
      <c r="I46" s="20"/>
    </row>
    <row r="47" spans="1:9" ht="16.5">
      <c r="A47" s="9" t="s">
        <v>10</v>
      </c>
      <c r="B47" s="10" t="s">
        <v>21</v>
      </c>
      <c r="C47" s="20">
        <f t="shared" si="0"/>
        <v>0</v>
      </c>
      <c r="D47" s="20"/>
      <c r="E47" s="20"/>
      <c r="F47" s="20"/>
      <c r="G47" s="20"/>
      <c r="H47" s="20"/>
      <c r="I47" s="20"/>
    </row>
    <row r="48" spans="1:9" ht="33">
      <c r="A48" s="11">
        <v>2</v>
      </c>
      <c r="B48" s="12" t="s">
        <v>26</v>
      </c>
      <c r="C48" s="20">
        <f t="shared" si="0"/>
        <v>0</v>
      </c>
      <c r="D48" s="20"/>
      <c r="E48" s="20"/>
      <c r="F48" s="20"/>
      <c r="G48" s="20"/>
      <c r="H48" s="20">
        <f>SUM(H49:H51)</f>
        <v>0</v>
      </c>
      <c r="I48" s="20"/>
    </row>
    <row r="49" spans="1:9" ht="33" hidden="1">
      <c r="A49" s="9" t="s">
        <v>13</v>
      </c>
      <c r="B49" s="10" t="s">
        <v>27</v>
      </c>
      <c r="C49" s="20">
        <f t="shared" si="0"/>
        <v>0</v>
      </c>
      <c r="D49" s="20"/>
      <c r="E49" s="20"/>
      <c r="F49" s="20"/>
      <c r="G49" s="20"/>
      <c r="H49" s="20"/>
      <c r="I49" s="20"/>
    </row>
    <row r="50" spans="1:9" ht="33" hidden="1">
      <c r="A50" s="9" t="s">
        <v>18</v>
      </c>
      <c r="B50" s="10" t="s">
        <v>28</v>
      </c>
      <c r="C50" s="20">
        <f t="shared" si="0"/>
        <v>0</v>
      </c>
      <c r="D50" s="20"/>
      <c r="E50" s="20"/>
      <c r="F50" s="20"/>
      <c r="G50" s="20"/>
      <c r="H50" s="20"/>
      <c r="I50" s="20"/>
    </row>
    <row r="51" spans="1:9" ht="16.5" hidden="1">
      <c r="A51" s="9" t="s">
        <v>29</v>
      </c>
      <c r="B51" s="10" t="s">
        <v>17</v>
      </c>
      <c r="C51" s="20">
        <f t="shared" si="0"/>
        <v>0</v>
      </c>
      <c r="D51" s="20"/>
      <c r="E51" s="20"/>
      <c r="F51" s="20"/>
      <c r="G51" s="20"/>
      <c r="H51" s="20"/>
      <c r="I51" s="20"/>
    </row>
    <row r="52" spans="1:9" ht="16.5">
      <c r="A52" s="11">
        <v>3</v>
      </c>
      <c r="B52" s="12" t="s">
        <v>59</v>
      </c>
      <c r="C52" s="20">
        <f t="shared" si="0"/>
        <v>0</v>
      </c>
      <c r="D52" s="18">
        <f>D53+D55</f>
        <v>0</v>
      </c>
      <c r="E52" s="18"/>
      <c r="F52" s="18">
        <f>F53+F55</f>
        <v>0</v>
      </c>
      <c r="G52" s="18">
        <f>G53+G55</f>
        <v>0</v>
      </c>
      <c r="H52" s="18">
        <f>H53+H55</f>
        <v>0</v>
      </c>
      <c r="I52" s="18">
        <f>I53+I55</f>
        <v>0</v>
      </c>
    </row>
    <row r="53" spans="1:9" ht="16.5" hidden="1">
      <c r="A53" s="9" t="s">
        <v>23</v>
      </c>
      <c r="B53" s="10" t="s">
        <v>38</v>
      </c>
      <c r="C53" s="20">
        <f t="shared" si="0"/>
        <v>0</v>
      </c>
      <c r="D53" s="20"/>
      <c r="E53" s="20"/>
      <c r="F53" s="20"/>
      <c r="G53" s="20"/>
      <c r="H53" s="20">
        <f>SUM(H54:H56)</f>
        <v>0</v>
      </c>
      <c r="I53" s="20"/>
    </row>
    <row r="54" spans="1:9" ht="33" hidden="1">
      <c r="A54" s="9"/>
      <c r="B54" s="10" t="s">
        <v>35</v>
      </c>
      <c r="C54" s="20">
        <f t="shared" si="0"/>
        <v>0</v>
      </c>
      <c r="D54" s="20"/>
      <c r="E54" s="20"/>
      <c r="F54" s="20"/>
      <c r="G54" s="20"/>
      <c r="H54" s="20"/>
      <c r="I54" s="20"/>
    </row>
    <row r="55" spans="1:9" ht="16.5" hidden="1">
      <c r="A55" s="9" t="s">
        <v>24</v>
      </c>
      <c r="B55" s="10" t="s">
        <v>17</v>
      </c>
      <c r="C55" s="20">
        <f t="shared" si="0"/>
        <v>0</v>
      </c>
      <c r="D55" s="20"/>
      <c r="E55" s="20"/>
      <c r="F55" s="20"/>
      <c r="G55" s="20"/>
      <c r="H55" s="20"/>
      <c r="I55" s="20"/>
    </row>
    <row r="56" spans="1:9" ht="16.5">
      <c r="A56" s="11">
        <v>4</v>
      </c>
      <c r="B56" s="12" t="s">
        <v>60</v>
      </c>
      <c r="C56" s="18">
        <f>D56+E56+F56+G56+H56+I56</f>
        <v>0</v>
      </c>
      <c r="D56" s="18">
        <f t="shared" ref="D56:I56" si="2">D57+D59</f>
        <v>0</v>
      </c>
      <c r="E56" s="18">
        <f t="shared" si="2"/>
        <v>0</v>
      </c>
      <c r="F56" s="18">
        <f t="shared" si="2"/>
        <v>0</v>
      </c>
      <c r="G56" s="18">
        <f t="shared" si="2"/>
        <v>0</v>
      </c>
      <c r="H56" s="18">
        <f t="shared" si="2"/>
        <v>0</v>
      </c>
      <c r="I56" s="18">
        <f t="shared" si="2"/>
        <v>0</v>
      </c>
    </row>
    <row r="57" spans="1:9" ht="33">
      <c r="A57" s="9" t="s">
        <v>61</v>
      </c>
      <c r="B57" s="10" t="s">
        <v>72</v>
      </c>
      <c r="C57" s="20">
        <f>D57+E57+F57+G57+H57+I57</f>
        <v>0</v>
      </c>
      <c r="D57" s="20"/>
      <c r="E57" s="20"/>
      <c r="F57" s="20"/>
      <c r="G57" s="20"/>
      <c r="H57" s="20"/>
      <c r="I57" s="20"/>
    </row>
    <row r="58" spans="1:9" ht="33">
      <c r="A58" s="9"/>
      <c r="B58" s="10" t="s">
        <v>35</v>
      </c>
      <c r="C58" s="20">
        <f t="shared" si="0"/>
        <v>0</v>
      </c>
      <c r="D58" s="18"/>
      <c r="E58" s="18"/>
      <c r="F58" s="18"/>
      <c r="G58" s="18"/>
      <c r="H58" s="18"/>
      <c r="I58" s="18"/>
    </row>
    <row r="59" spans="1:9" ht="33">
      <c r="A59" s="9" t="s">
        <v>62</v>
      </c>
      <c r="B59" s="10" t="s">
        <v>71</v>
      </c>
      <c r="C59" s="20">
        <f>D59+E59+F59+G59+H59+I59</f>
        <v>0</v>
      </c>
      <c r="D59" s="20"/>
      <c r="E59" s="20"/>
      <c r="F59" s="20"/>
      <c r="G59" s="20"/>
      <c r="H59" s="18"/>
      <c r="I59" s="18"/>
    </row>
    <row r="60" spans="1:9" ht="16.5">
      <c r="A60" s="11">
        <v>5</v>
      </c>
      <c r="B60" s="12" t="s">
        <v>63</v>
      </c>
      <c r="C60" s="18">
        <f>D60+F60+G60+H60+I60</f>
        <v>0</v>
      </c>
      <c r="D60" s="18">
        <f>D61+D63</f>
        <v>0</v>
      </c>
      <c r="E60" s="18"/>
      <c r="F60" s="18">
        <f>F61+F63</f>
        <v>0</v>
      </c>
      <c r="G60" s="18">
        <f>G61+G63</f>
        <v>0</v>
      </c>
      <c r="H60" s="18">
        <f>H61+H63</f>
        <v>0</v>
      </c>
      <c r="I60" s="18">
        <f>I61+I63</f>
        <v>0</v>
      </c>
    </row>
    <row r="61" spans="1:9" ht="16.5">
      <c r="A61" s="9" t="s">
        <v>64</v>
      </c>
      <c r="B61" s="10" t="s">
        <v>38</v>
      </c>
      <c r="C61" s="20">
        <f>D61+F61+G61+H61+I61</f>
        <v>0</v>
      </c>
      <c r="D61" s="18"/>
      <c r="E61" s="18"/>
      <c r="F61" s="18"/>
      <c r="G61" s="18"/>
      <c r="H61" s="18"/>
      <c r="I61" s="18"/>
    </row>
    <row r="62" spans="1:9" ht="33">
      <c r="A62" s="9"/>
      <c r="B62" s="10" t="s">
        <v>35</v>
      </c>
      <c r="C62" s="20">
        <f>D62+F62+G62+H62+I62</f>
        <v>0</v>
      </c>
      <c r="D62" s="18"/>
      <c r="E62" s="18"/>
      <c r="F62" s="18"/>
      <c r="G62" s="18"/>
      <c r="H62" s="18"/>
      <c r="I62" s="18"/>
    </row>
    <row r="63" spans="1:9" ht="16.5">
      <c r="A63" s="13" t="s">
        <v>65</v>
      </c>
      <c r="B63" s="25" t="s">
        <v>17</v>
      </c>
      <c r="C63" s="26">
        <f>D63+F63+G63+H63+I63</f>
        <v>0</v>
      </c>
      <c r="D63" s="27"/>
      <c r="E63" s="27"/>
      <c r="F63" s="27"/>
      <c r="G63" s="27"/>
      <c r="H63" s="27"/>
      <c r="I63" s="26"/>
    </row>
    <row r="64" spans="1:9" ht="16.5">
      <c r="A64" s="29"/>
      <c r="B64" s="30" t="s">
        <v>30</v>
      </c>
      <c r="C64" s="32">
        <v>1023854</v>
      </c>
      <c r="D64" s="32" t="s">
        <v>81</v>
      </c>
      <c r="E64" s="46" t="s">
        <v>81</v>
      </c>
      <c r="F64" s="32">
        <v>1023854</v>
      </c>
      <c r="G64" s="32">
        <v>1023854</v>
      </c>
      <c r="H64" s="32">
        <v>1023854</v>
      </c>
      <c r="I64" s="32">
        <v>1023854</v>
      </c>
    </row>
    <row r="65" spans="1:9" ht="16.5">
      <c r="A65" s="13"/>
      <c r="B65" s="14" t="s">
        <v>31</v>
      </c>
      <c r="C65" s="34" t="s">
        <v>66</v>
      </c>
      <c r="D65" s="34" t="s">
        <v>66</v>
      </c>
      <c r="E65" s="47" t="s">
        <v>66</v>
      </c>
      <c r="F65" s="34" t="s">
        <v>66</v>
      </c>
      <c r="G65" s="34" t="s">
        <v>66</v>
      </c>
      <c r="H65" s="34" t="s">
        <v>66</v>
      </c>
      <c r="I65" s="34" t="s">
        <v>66</v>
      </c>
    </row>
    <row r="66" spans="1:9" ht="16.5">
      <c r="A66" s="2"/>
      <c r="B66" s="2"/>
      <c r="C66" s="2"/>
      <c r="D66" s="2"/>
      <c r="E66" s="2"/>
      <c r="F66" s="2"/>
      <c r="G66" s="2"/>
      <c r="H66" s="2"/>
      <c r="I66" s="2"/>
    </row>
    <row r="67" spans="1:9" ht="16.5">
      <c r="A67" s="3" t="s">
        <v>32</v>
      </c>
      <c r="B67" s="2"/>
      <c r="C67" s="2"/>
      <c r="D67" s="2"/>
      <c r="E67" s="2"/>
      <c r="F67" s="2"/>
      <c r="G67" s="2"/>
      <c r="H67" s="2"/>
      <c r="I67" s="2"/>
    </row>
  </sheetData>
  <mergeCells count="12">
    <mergeCell ref="H9:H10"/>
    <mergeCell ref="I9:I10"/>
    <mergeCell ref="E9:E10"/>
    <mergeCell ref="A4:I4"/>
    <mergeCell ref="A7:A9"/>
    <mergeCell ref="B7:B9"/>
    <mergeCell ref="C7:I7"/>
    <mergeCell ref="C8:I8"/>
    <mergeCell ref="C9:C10"/>
    <mergeCell ref="D9:D10"/>
    <mergeCell ref="F9:F10"/>
    <mergeCell ref="G9:G10"/>
  </mergeCells>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dimension ref="A2:E360"/>
  <sheetViews>
    <sheetView topLeftCell="A10" workbookViewId="0">
      <selection activeCell="D350" sqref="D350"/>
    </sheetView>
  </sheetViews>
  <sheetFormatPr defaultRowHeight="15.75"/>
  <cols>
    <col min="2" max="2" width="38.875" customWidth="1"/>
    <col min="3" max="3" width="14.625" customWidth="1"/>
    <col min="4" max="4" width="15" customWidth="1"/>
    <col min="5" max="5" width="11.5" customWidth="1"/>
    <col min="6" max="6" width="16.375" customWidth="1"/>
  </cols>
  <sheetData>
    <row r="2" spans="1:5" ht="16.5">
      <c r="A2" s="3" t="s">
        <v>93</v>
      </c>
      <c r="B2" s="2"/>
      <c r="C2" s="2"/>
      <c r="D2" s="2"/>
      <c r="E2" s="2"/>
    </row>
    <row r="3" spans="1:5" ht="16.5">
      <c r="A3" s="114" t="s">
        <v>103</v>
      </c>
      <c r="B3" s="114"/>
      <c r="C3" s="114"/>
      <c r="D3" s="114"/>
      <c r="E3" s="114"/>
    </row>
    <row r="4" spans="1:5" ht="16.5">
      <c r="A4" s="115" t="s">
        <v>108</v>
      </c>
      <c r="B4" s="115"/>
      <c r="C4" s="115"/>
      <c r="D4" s="115"/>
      <c r="E4" s="115"/>
    </row>
    <row r="5" spans="1:5" ht="16.5">
      <c r="A5" s="2"/>
      <c r="B5" s="2"/>
      <c r="C5" s="2"/>
      <c r="D5" s="56" t="s">
        <v>94</v>
      </c>
    </row>
    <row r="6" spans="1:5" ht="16.5">
      <c r="A6" s="116" t="s">
        <v>33</v>
      </c>
      <c r="B6" s="116" t="s">
        <v>0</v>
      </c>
      <c r="C6" s="126" t="s">
        <v>73</v>
      </c>
      <c r="D6" s="127"/>
      <c r="E6" s="128"/>
    </row>
    <row r="7" spans="1:5" ht="16.5">
      <c r="A7" s="116"/>
      <c r="B7" s="116"/>
      <c r="C7" s="126" t="s">
        <v>39</v>
      </c>
      <c r="D7" s="127"/>
      <c r="E7" s="128"/>
    </row>
    <row r="8" spans="1:5">
      <c r="A8" s="116"/>
      <c r="B8" s="116"/>
      <c r="C8" s="117" t="s">
        <v>43</v>
      </c>
      <c r="D8" s="131" t="s">
        <v>74</v>
      </c>
      <c r="E8" s="129"/>
    </row>
    <row r="9" spans="1:5" ht="16.5">
      <c r="A9" s="49"/>
      <c r="B9" s="49"/>
      <c r="C9" s="119"/>
      <c r="D9" s="132"/>
      <c r="E9" s="130"/>
    </row>
    <row r="10" spans="1:5" ht="16.5">
      <c r="A10" s="4" t="s">
        <v>3</v>
      </c>
      <c r="B10" s="4" t="s">
        <v>4</v>
      </c>
      <c r="C10" s="4">
        <v>1</v>
      </c>
      <c r="D10" s="4">
        <v>2</v>
      </c>
      <c r="E10" s="4">
        <v>3</v>
      </c>
    </row>
    <row r="11" spans="1:5" ht="33">
      <c r="A11" s="5" t="s">
        <v>5</v>
      </c>
      <c r="B11" s="6" t="s">
        <v>6</v>
      </c>
      <c r="C11" s="18"/>
      <c r="D11" s="19"/>
      <c r="E11" s="19"/>
    </row>
    <row r="12" spans="1:5" ht="17.25" hidden="1">
      <c r="A12" s="7">
        <v>1</v>
      </c>
      <c r="B12" s="8" t="s">
        <v>7</v>
      </c>
      <c r="C12" s="20"/>
      <c r="D12" s="20"/>
      <c r="E12" s="20"/>
    </row>
    <row r="13" spans="1:5" ht="16.5" hidden="1">
      <c r="A13" s="11" t="s">
        <v>8</v>
      </c>
      <c r="B13" s="12" t="s">
        <v>9</v>
      </c>
      <c r="C13" s="20"/>
      <c r="D13" s="20"/>
      <c r="E13" s="20"/>
    </row>
    <row r="14" spans="1:5" ht="16.5" hidden="1">
      <c r="A14" s="9"/>
      <c r="B14" s="10" t="s">
        <v>45</v>
      </c>
      <c r="C14" s="20"/>
      <c r="D14" s="20"/>
      <c r="E14" s="20"/>
    </row>
    <row r="15" spans="1:5" ht="16.5" hidden="1">
      <c r="A15" s="11" t="s">
        <v>10</v>
      </c>
      <c r="B15" s="12" t="s">
        <v>11</v>
      </c>
      <c r="C15" s="18"/>
      <c r="D15" s="20"/>
      <c r="E15" s="20"/>
    </row>
    <row r="16" spans="1:5" ht="16.5" hidden="1">
      <c r="A16" s="9"/>
      <c r="B16" s="10" t="s">
        <v>46</v>
      </c>
      <c r="C16" s="20"/>
      <c r="D16" s="20"/>
      <c r="E16" s="20"/>
    </row>
    <row r="17" spans="1:5" ht="33" hidden="1">
      <c r="A17" s="9"/>
      <c r="B17" s="10" t="s">
        <v>47</v>
      </c>
      <c r="C17" s="20"/>
      <c r="D17" s="20"/>
      <c r="E17" s="20"/>
    </row>
    <row r="18" spans="1:5" ht="16.5" hidden="1">
      <c r="A18" s="11" t="s">
        <v>53</v>
      </c>
      <c r="B18" s="12" t="s">
        <v>54</v>
      </c>
      <c r="C18" s="18"/>
      <c r="D18" s="20"/>
      <c r="E18" s="20"/>
    </row>
    <row r="19" spans="1:5" ht="16.5" hidden="1">
      <c r="A19" s="9"/>
      <c r="B19" s="10" t="s">
        <v>55</v>
      </c>
      <c r="C19" s="20"/>
      <c r="D19" s="20"/>
      <c r="E19" s="20"/>
    </row>
    <row r="20" spans="1:5" ht="16.5" hidden="1">
      <c r="A20" s="11">
        <v>2</v>
      </c>
      <c r="B20" s="12" t="s">
        <v>12</v>
      </c>
      <c r="C20" s="18"/>
      <c r="D20" s="18"/>
      <c r="E20" s="18"/>
    </row>
    <row r="21" spans="1:5" ht="17.25" hidden="1">
      <c r="A21" s="7" t="s">
        <v>13</v>
      </c>
      <c r="B21" s="8" t="s">
        <v>14</v>
      </c>
      <c r="C21" s="20"/>
      <c r="D21" s="20"/>
      <c r="E21" s="20"/>
    </row>
    <row r="22" spans="1:5" ht="16.5" hidden="1">
      <c r="A22" s="9" t="s">
        <v>15</v>
      </c>
      <c r="B22" s="10" t="s">
        <v>38</v>
      </c>
      <c r="C22" s="20"/>
      <c r="D22" s="20"/>
      <c r="E22" s="20"/>
    </row>
    <row r="23" spans="1:5" ht="33" hidden="1">
      <c r="A23" s="9"/>
      <c r="B23" s="10" t="s">
        <v>36</v>
      </c>
      <c r="C23" s="20"/>
      <c r="D23" s="20"/>
      <c r="E23" s="20"/>
    </row>
    <row r="24" spans="1:5" ht="16.5" hidden="1">
      <c r="A24" s="9" t="s">
        <v>16</v>
      </c>
      <c r="B24" s="10" t="s">
        <v>17</v>
      </c>
      <c r="C24" s="20"/>
      <c r="D24" s="20"/>
      <c r="E24" s="20"/>
    </row>
    <row r="25" spans="1:5" ht="17.25" hidden="1">
      <c r="A25" s="7" t="s">
        <v>18</v>
      </c>
      <c r="B25" s="8" t="s">
        <v>19</v>
      </c>
      <c r="C25" s="18"/>
      <c r="D25" s="20"/>
      <c r="E25" s="20"/>
    </row>
    <row r="26" spans="1:5" ht="16.5" hidden="1">
      <c r="A26" s="9" t="s">
        <v>15</v>
      </c>
      <c r="B26" s="10" t="s">
        <v>20</v>
      </c>
      <c r="C26" s="20"/>
      <c r="D26" s="20"/>
      <c r="E26" s="20"/>
    </row>
    <row r="27" spans="1:5" ht="33" hidden="1">
      <c r="A27" s="9"/>
      <c r="B27" s="10" t="s">
        <v>56</v>
      </c>
      <c r="C27" s="20"/>
      <c r="D27" s="20"/>
      <c r="E27" s="20"/>
    </row>
    <row r="28" spans="1:5" ht="16.5" hidden="1">
      <c r="A28" s="9" t="s">
        <v>16</v>
      </c>
      <c r="B28" s="10" t="s">
        <v>21</v>
      </c>
      <c r="C28" s="20"/>
      <c r="D28" s="20"/>
      <c r="E28" s="20"/>
    </row>
    <row r="29" spans="1:5" ht="16.5" hidden="1">
      <c r="A29" s="11">
        <v>3</v>
      </c>
      <c r="B29" s="12" t="s">
        <v>22</v>
      </c>
      <c r="C29" s="18"/>
      <c r="D29" s="20"/>
      <c r="E29" s="20"/>
    </row>
    <row r="30" spans="1:5" ht="17.25" hidden="1">
      <c r="A30" s="7" t="s">
        <v>23</v>
      </c>
      <c r="B30" s="8" t="s">
        <v>9</v>
      </c>
      <c r="C30" s="20"/>
      <c r="D30" s="20"/>
      <c r="E30" s="20"/>
    </row>
    <row r="31" spans="1:5" ht="16.5" hidden="1">
      <c r="A31" s="9"/>
      <c r="B31" s="10" t="s">
        <v>45</v>
      </c>
      <c r="C31" s="20"/>
      <c r="D31" s="20"/>
      <c r="E31" s="20"/>
    </row>
    <row r="32" spans="1:5" ht="17.25" hidden="1">
      <c r="A32" s="7" t="s">
        <v>24</v>
      </c>
      <c r="B32" s="8" t="s">
        <v>11</v>
      </c>
      <c r="C32" s="18"/>
      <c r="D32" s="20"/>
      <c r="E32" s="20"/>
    </row>
    <row r="33" spans="1:5" ht="17.25" hidden="1">
      <c r="A33" s="7"/>
      <c r="B33" s="10" t="s">
        <v>46</v>
      </c>
      <c r="C33" s="20"/>
      <c r="D33" s="20"/>
      <c r="E33" s="20"/>
    </row>
    <row r="34" spans="1:5" ht="33" hidden="1">
      <c r="A34" s="7"/>
      <c r="B34" s="10" t="s">
        <v>47</v>
      </c>
      <c r="C34" s="20"/>
      <c r="D34" s="20"/>
      <c r="E34" s="20"/>
    </row>
    <row r="35" spans="1:5" ht="16.5" hidden="1">
      <c r="A35" s="11" t="s">
        <v>58</v>
      </c>
      <c r="B35" s="12" t="s">
        <v>54</v>
      </c>
      <c r="C35" s="20"/>
      <c r="D35" s="20"/>
      <c r="E35" s="20"/>
    </row>
    <row r="36" spans="1:5" ht="16.5" hidden="1">
      <c r="A36" s="9"/>
      <c r="B36" s="10" t="s">
        <v>55</v>
      </c>
      <c r="C36" s="20"/>
      <c r="D36" s="20"/>
      <c r="E36" s="20"/>
    </row>
    <row r="37" spans="1:5" ht="16.5">
      <c r="A37" s="11" t="s">
        <v>25</v>
      </c>
      <c r="B37" s="12" t="s">
        <v>34</v>
      </c>
      <c r="C37" s="18">
        <f>D37+E37</f>
        <v>0</v>
      </c>
      <c r="D37" s="18">
        <f>D38+D42+D46+D50+D55</f>
        <v>0</v>
      </c>
      <c r="E37" s="18">
        <f>E38+E42+E46+E50+E55</f>
        <v>0</v>
      </c>
    </row>
    <row r="38" spans="1:5" ht="16.5" hidden="1">
      <c r="A38" s="11">
        <v>1</v>
      </c>
      <c r="B38" s="12" t="s">
        <v>19</v>
      </c>
      <c r="C38" s="18"/>
      <c r="D38" s="18"/>
      <c r="E38" s="18"/>
    </row>
    <row r="39" spans="1:5" ht="16.5" hidden="1">
      <c r="A39" s="9" t="s">
        <v>8</v>
      </c>
      <c r="B39" s="10" t="s">
        <v>20</v>
      </c>
      <c r="C39" s="20"/>
      <c r="D39" s="20"/>
      <c r="E39" s="20"/>
    </row>
    <row r="40" spans="1:5" ht="33" hidden="1">
      <c r="A40" s="9"/>
      <c r="B40" s="10" t="s">
        <v>35</v>
      </c>
      <c r="C40" s="20"/>
      <c r="D40" s="20"/>
      <c r="E40" s="20"/>
    </row>
    <row r="41" spans="1:5" ht="16.5" hidden="1">
      <c r="A41" s="9" t="s">
        <v>10</v>
      </c>
      <c r="B41" s="10" t="s">
        <v>21</v>
      </c>
      <c r="C41" s="20"/>
      <c r="D41" s="20"/>
      <c r="E41" s="20"/>
    </row>
    <row r="42" spans="1:5" ht="33" hidden="1">
      <c r="A42" s="11">
        <v>2</v>
      </c>
      <c r="B42" s="12" t="s">
        <v>26</v>
      </c>
      <c r="C42" s="20"/>
      <c r="D42" s="20"/>
      <c r="E42" s="20"/>
    </row>
    <row r="43" spans="1:5" ht="33" hidden="1">
      <c r="A43" s="9" t="s">
        <v>13</v>
      </c>
      <c r="B43" s="10" t="s">
        <v>27</v>
      </c>
      <c r="C43" s="20"/>
      <c r="D43" s="20"/>
      <c r="E43" s="20"/>
    </row>
    <row r="44" spans="1:5" ht="33" hidden="1">
      <c r="A44" s="9" t="s">
        <v>18</v>
      </c>
      <c r="B44" s="10" t="s">
        <v>28</v>
      </c>
      <c r="C44" s="20"/>
      <c r="D44" s="20"/>
      <c r="E44" s="20"/>
    </row>
    <row r="45" spans="1:5" ht="16.5" hidden="1">
      <c r="A45" s="9" t="s">
        <v>29</v>
      </c>
      <c r="B45" s="10" t="s">
        <v>17</v>
      </c>
      <c r="C45" s="20"/>
      <c r="D45" s="20"/>
      <c r="E45" s="20"/>
    </row>
    <row r="46" spans="1:5" ht="16.5" hidden="1">
      <c r="A46" s="11">
        <v>3</v>
      </c>
      <c r="B46" s="12" t="s">
        <v>59</v>
      </c>
      <c r="C46" s="20"/>
      <c r="D46" s="18">
        <f>D47+D49</f>
        <v>0</v>
      </c>
      <c r="E46" s="18">
        <f>E47+E49</f>
        <v>0</v>
      </c>
    </row>
    <row r="47" spans="1:5" ht="16.5" hidden="1">
      <c r="A47" s="9" t="s">
        <v>23</v>
      </c>
      <c r="B47" s="10" t="s">
        <v>38</v>
      </c>
      <c r="C47" s="20"/>
      <c r="D47" s="20"/>
      <c r="E47" s="20"/>
    </row>
    <row r="48" spans="1:5" ht="33" hidden="1">
      <c r="A48" s="9"/>
      <c r="B48" s="10" t="s">
        <v>35</v>
      </c>
      <c r="C48" s="20"/>
      <c r="D48" s="20"/>
      <c r="E48" s="20"/>
    </row>
    <row r="49" spans="1:5" ht="16.5" hidden="1">
      <c r="A49" s="9" t="s">
        <v>24</v>
      </c>
      <c r="B49" s="10" t="s">
        <v>17</v>
      </c>
      <c r="C49" s="20"/>
      <c r="D49" s="20"/>
      <c r="E49" s="20"/>
    </row>
    <row r="50" spans="1:5" ht="16.5">
      <c r="A50" s="11">
        <v>1</v>
      </c>
      <c r="B50" s="12" t="s">
        <v>60</v>
      </c>
      <c r="C50" s="18">
        <f>D50+E50</f>
        <v>0</v>
      </c>
      <c r="D50" s="18">
        <f>D51+D53</f>
        <v>0</v>
      </c>
      <c r="E50" s="18">
        <f>E51+E53</f>
        <v>0</v>
      </c>
    </row>
    <row r="51" spans="1:5" ht="33">
      <c r="A51" s="9" t="s">
        <v>8</v>
      </c>
      <c r="B51" s="10" t="s">
        <v>95</v>
      </c>
      <c r="C51" s="20">
        <f>D51+E51</f>
        <v>0</v>
      </c>
      <c r="D51" s="20"/>
      <c r="E51" s="20"/>
    </row>
    <row r="52" spans="1:5" ht="33">
      <c r="A52" s="9"/>
      <c r="B52" s="10" t="s">
        <v>35</v>
      </c>
      <c r="C52" s="20"/>
      <c r="D52" s="18"/>
      <c r="E52" s="18"/>
    </row>
    <row r="53" spans="1:5" ht="16.5">
      <c r="A53" s="9" t="s">
        <v>10</v>
      </c>
      <c r="B53" s="10" t="s">
        <v>17</v>
      </c>
      <c r="C53" s="20"/>
      <c r="D53" s="20"/>
      <c r="E53" s="20"/>
    </row>
    <row r="54" spans="1:5" ht="33">
      <c r="A54" s="9"/>
      <c r="B54" s="10" t="s">
        <v>96</v>
      </c>
      <c r="C54" s="20"/>
      <c r="D54" s="20"/>
      <c r="E54" s="20"/>
    </row>
    <row r="55" spans="1:5" ht="16.5">
      <c r="A55" s="11">
        <v>2</v>
      </c>
      <c r="B55" s="12" t="s">
        <v>63</v>
      </c>
      <c r="C55" s="18"/>
      <c r="D55" s="18">
        <f>D56+D58</f>
        <v>0</v>
      </c>
      <c r="E55" s="18">
        <f>E56+E58</f>
        <v>0</v>
      </c>
    </row>
    <row r="56" spans="1:5" ht="16.5">
      <c r="A56" s="9" t="s">
        <v>13</v>
      </c>
      <c r="B56" s="10" t="s">
        <v>38</v>
      </c>
      <c r="C56" s="20"/>
      <c r="D56" s="18"/>
      <c r="E56" s="18"/>
    </row>
    <row r="57" spans="1:5" ht="33">
      <c r="A57" s="9"/>
      <c r="B57" s="10" t="s">
        <v>35</v>
      </c>
      <c r="C57" s="20"/>
      <c r="D57" s="18"/>
      <c r="E57" s="18"/>
    </row>
    <row r="58" spans="1:5" ht="16.5">
      <c r="A58" s="13" t="s">
        <v>18</v>
      </c>
      <c r="B58" s="25" t="s">
        <v>17</v>
      </c>
      <c r="C58" s="26"/>
      <c r="D58" s="27"/>
      <c r="E58" s="27"/>
    </row>
    <row r="59" spans="1:5" ht="16.5">
      <c r="A59" s="53"/>
      <c r="B59" s="55" t="s">
        <v>102</v>
      </c>
      <c r="C59" s="54">
        <v>12</v>
      </c>
      <c r="D59" s="54">
        <v>12</v>
      </c>
      <c r="E59" s="54"/>
    </row>
    <row r="60" spans="1:5" ht="16.5">
      <c r="A60" s="29"/>
      <c r="B60" s="30" t="s">
        <v>30</v>
      </c>
      <c r="C60" s="32">
        <v>1023854</v>
      </c>
      <c r="D60" s="32">
        <v>1023854</v>
      </c>
      <c r="E60" s="32"/>
    </row>
    <row r="61" spans="1:5" ht="16.5">
      <c r="A61" s="13"/>
      <c r="B61" s="14" t="s">
        <v>31</v>
      </c>
      <c r="C61" s="34" t="s">
        <v>66</v>
      </c>
      <c r="D61" s="34" t="s">
        <v>66</v>
      </c>
      <c r="E61" s="34"/>
    </row>
    <row r="62" spans="1:5" ht="16.5">
      <c r="A62" s="50"/>
      <c r="B62" s="51"/>
      <c r="C62" s="52"/>
      <c r="D62" s="52"/>
      <c r="E62" s="52"/>
    </row>
    <row r="63" spans="1:5" ht="16.5">
      <c r="A63" s="50"/>
      <c r="B63" s="51"/>
      <c r="C63" s="52"/>
      <c r="D63" s="52"/>
      <c r="E63" s="52"/>
    </row>
    <row r="64" spans="1:5" ht="16.5">
      <c r="A64" s="50"/>
      <c r="B64" s="51"/>
      <c r="C64" s="52"/>
      <c r="D64" s="52"/>
      <c r="E64" s="52"/>
    </row>
    <row r="65" spans="1:5" ht="16.5">
      <c r="A65" s="50"/>
      <c r="B65" s="51"/>
      <c r="C65" s="52"/>
      <c r="D65" s="52"/>
      <c r="E65" s="52"/>
    </row>
    <row r="66" spans="1:5" ht="16.5">
      <c r="A66" s="50"/>
      <c r="B66" s="51"/>
      <c r="C66" s="52"/>
      <c r="D66" s="52"/>
      <c r="E66" s="52"/>
    </row>
    <row r="67" spans="1:5" ht="16.5">
      <c r="A67" s="50"/>
      <c r="B67" s="51"/>
      <c r="C67" s="52"/>
      <c r="D67" s="52"/>
      <c r="E67" s="52"/>
    </row>
    <row r="68" spans="1:5" ht="16.5">
      <c r="A68" s="50"/>
      <c r="B68" s="51"/>
      <c r="C68" s="52"/>
      <c r="D68" s="52"/>
      <c r="E68" s="52"/>
    </row>
    <row r="69" spans="1:5" ht="16.5">
      <c r="A69" s="50"/>
      <c r="B69" s="51"/>
      <c r="C69" s="52"/>
      <c r="D69" s="52"/>
      <c r="E69" s="52"/>
    </row>
    <row r="70" spans="1:5" ht="16.5">
      <c r="A70" s="50"/>
      <c r="B70" s="51"/>
      <c r="C70" s="52"/>
      <c r="D70" s="52"/>
      <c r="E70" s="52"/>
    </row>
    <row r="71" spans="1:5" ht="16.5">
      <c r="A71" s="50"/>
      <c r="B71" s="51"/>
      <c r="C71" s="52"/>
      <c r="D71" s="52"/>
      <c r="E71" s="52"/>
    </row>
    <row r="72" spans="1:5" ht="16.5">
      <c r="A72" s="50"/>
      <c r="B72" s="51"/>
      <c r="C72" s="52"/>
      <c r="D72" s="52"/>
      <c r="E72" s="52"/>
    </row>
    <row r="73" spans="1:5" ht="16.5">
      <c r="A73" s="50"/>
      <c r="B73" s="51"/>
      <c r="C73" s="52"/>
      <c r="D73" s="52"/>
      <c r="E73" s="52"/>
    </row>
    <row r="74" spans="1:5" ht="16.5">
      <c r="A74" s="50"/>
      <c r="B74" s="51"/>
      <c r="C74" s="52"/>
      <c r="D74" s="52"/>
      <c r="E74" s="52"/>
    </row>
    <row r="75" spans="1:5" ht="16.5">
      <c r="A75" s="50"/>
      <c r="B75" s="51"/>
      <c r="C75" s="52"/>
      <c r="D75" s="52"/>
      <c r="E75" s="52"/>
    </row>
    <row r="76" spans="1:5" ht="16.5">
      <c r="A76" s="3" t="s">
        <v>93</v>
      </c>
      <c r="B76" s="2"/>
      <c r="C76" s="2"/>
      <c r="D76" s="2"/>
      <c r="E76" s="2"/>
    </row>
    <row r="77" spans="1:5" ht="16.5">
      <c r="A77" s="114" t="s">
        <v>104</v>
      </c>
      <c r="B77" s="114"/>
      <c r="C77" s="114"/>
      <c r="D77" s="114"/>
      <c r="E77" s="114"/>
    </row>
    <row r="78" spans="1:5" ht="16.5">
      <c r="A78" s="115" t="s">
        <v>106</v>
      </c>
      <c r="B78" s="115"/>
      <c r="C78" s="115"/>
      <c r="D78" s="115"/>
      <c r="E78" s="115"/>
    </row>
    <row r="79" spans="1:5" ht="16.5">
      <c r="A79" s="2"/>
      <c r="B79" s="2"/>
      <c r="C79" s="2"/>
      <c r="D79" s="56" t="s">
        <v>94</v>
      </c>
    </row>
    <row r="80" spans="1:5" ht="16.5">
      <c r="A80" s="116" t="s">
        <v>33</v>
      </c>
      <c r="B80" s="116" t="s">
        <v>0</v>
      </c>
      <c r="C80" s="126" t="s">
        <v>73</v>
      </c>
      <c r="D80" s="127"/>
      <c r="E80" s="128"/>
    </row>
    <row r="81" spans="1:5" ht="16.5">
      <c r="A81" s="116"/>
      <c r="B81" s="116"/>
      <c r="C81" s="133" t="s">
        <v>97</v>
      </c>
      <c r="D81" s="134"/>
      <c r="E81" s="135"/>
    </row>
    <row r="82" spans="1:5">
      <c r="A82" s="116"/>
      <c r="B82" s="116"/>
      <c r="C82" s="117" t="s">
        <v>43</v>
      </c>
      <c r="D82" s="131" t="s">
        <v>74</v>
      </c>
      <c r="E82" s="129"/>
    </row>
    <row r="83" spans="1:5" ht="16.5">
      <c r="A83" s="49"/>
      <c r="B83" s="49"/>
      <c r="C83" s="119"/>
      <c r="D83" s="132"/>
      <c r="E83" s="130"/>
    </row>
    <row r="84" spans="1:5" ht="16.5">
      <c r="A84" s="4" t="s">
        <v>3</v>
      </c>
      <c r="B84" s="4" t="s">
        <v>4</v>
      </c>
      <c r="C84" s="4">
        <v>1</v>
      </c>
      <c r="D84" s="4">
        <v>2</v>
      </c>
      <c r="E84" s="4">
        <v>3</v>
      </c>
    </row>
    <row r="85" spans="1:5" ht="33">
      <c r="A85" s="5" t="s">
        <v>5</v>
      </c>
      <c r="B85" s="6" t="s">
        <v>6</v>
      </c>
      <c r="C85" s="18"/>
      <c r="D85" s="19"/>
      <c r="E85" s="19"/>
    </row>
    <row r="86" spans="1:5" ht="17.25" hidden="1">
      <c r="A86" s="7">
        <v>1</v>
      </c>
      <c r="B86" s="8" t="s">
        <v>7</v>
      </c>
      <c r="C86" s="20"/>
      <c r="D86" s="20"/>
      <c r="E86" s="20"/>
    </row>
    <row r="87" spans="1:5" ht="16.5" hidden="1">
      <c r="A87" s="11" t="s">
        <v>8</v>
      </c>
      <c r="B87" s="12" t="s">
        <v>9</v>
      </c>
      <c r="C87" s="20"/>
      <c r="D87" s="20"/>
      <c r="E87" s="20"/>
    </row>
    <row r="88" spans="1:5" ht="16.5" hidden="1">
      <c r="A88" s="9"/>
      <c r="B88" s="10" t="s">
        <v>45</v>
      </c>
      <c r="C88" s="20"/>
      <c r="D88" s="20"/>
      <c r="E88" s="20"/>
    </row>
    <row r="89" spans="1:5" ht="16.5" hidden="1">
      <c r="A89" s="11" t="s">
        <v>10</v>
      </c>
      <c r="B89" s="12" t="s">
        <v>11</v>
      </c>
      <c r="C89" s="18"/>
      <c r="D89" s="20"/>
      <c r="E89" s="20"/>
    </row>
    <row r="90" spans="1:5" ht="16.5" hidden="1">
      <c r="A90" s="9"/>
      <c r="B90" s="10" t="s">
        <v>46</v>
      </c>
      <c r="C90" s="20"/>
      <c r="D90" s="20"/>
      <c r="E90" s="20"/>
    </row>
    <row r="91" spans="1:5" ht="33" hidden="1">
      <c r="A91" s="9"/>
      <c r="B91" s="10" t="s">
        <v>47</v>
      </c>
      <c r="C91" s="20"/>
      <c r="D91" s="20"/>
      <c r="E91" s="20"/>
    </row>
    <row r="92" spans="1:5" ht="16.5" hidden="1">
      <c r="A92" s="11" t="s">
        <v>53</v>
      </c>
      <c r="B92" s="12" t="s">
        <v>54</v>
      </c>
      <c r="C92" s="18"/>
      <c r="D92" s="20"/>
      <c r="E92" s="20"/>
    </row>
    <row r="93" spans="1:5" ht="16.5" hidden="1">
      <c r="A93" s="9"/>
      <c r="B93" s="10" t="s">
        <v>55</v>
      </c>
      <c r="C93" s="20"/>
      <c r="D93" s="20"/>
      <c r="E93" s="20"/>
    </row>
    <row r="94" spans="1:5" ht="16.5" hidden="1">
      <c r="A94" s="11">
        <v>2</v>
      </c>
      <c r="B94" s="12" t="s">
        <v>12</v>
      </c>
      <c r="C94" s="18"/>
      <c r="D94" s="18"/>
      <c r="E94" s="18"/>
    </row>
    <row r="95" spans="1:5" ht="17.25" hidden="1">
      <c r="A95" s="7" t="s">
        <v>13</v>
      </c>
      <c r="B95" s="8" t="s">
        <v>14</v>
      </c>
      <c r="C95" s="20"/>
      <c r="D95" s="20"/>
      <c r="E95" s="20"/>
    </row>
    <row r="96" spans="1:5" ht="16.5" hidden="1">
      <c r="A96" s="9" t="s">
        <v>15</v>
      </c>
      <c r="B96" s="10" t="s">
        <v>38</v>
      </c>
      <c r="C96" s="20"/>
      <c r="D96" s="20"/>
      <c r="E96" s="20"/>
    </row>
    <row r="97" spans="1:5" ht="33" hidden="1">
      <c r="A97" s="9"/>
      <c r="B97" s="10" t="s">
        <v>36</v>
      </c>
      <c r="C97" s="20"/>
      <c r="D97" s="20"/>
      <c r="E97" s="20"/>
    </row>
    <row r="98" spans="1:5" ht="16.5" hidden="1">
      <c r="A98" s="9" t="s">
        <v>16</v>
      </c>
      <c r="B98" s="10" t="s">
        <v>17</v>
      </c>
      <c r="C98" s="20"/>
      <c r="D98" s="20"/>
      <c r="E98" s="20"/>
    </row>
    <row r="99" spans="1:5" ht="17.25" hidden="1">
      <c r="A99" s="7" t="s">
        <v>18</v>
      </c>
      <c r="B99" s="8" t="s">
        <v>19</v>
      </c>
      <c r="C99" s="18"/>
      <c r="D99" s="20"/>
      <c r="E99" s="20"/>
    </row>
    <row r="100" spans="1:5" ht="16.5" hidden="1">
      <c r="A100" s="9" t="s">
        <v>15</v>
      </c>
      <c r="B100" s="10" t="s">
        <v>20</v>
      </c>
      <c r="C100" s="20"/>
      <c r="D100" s="20"/>
      <c r="E100" s="20"/>
    </row>
    <row r="101" spans="1:5" ht="33" hidden="1">
      <c r="A101" s="9"/>
      <c r="B101" s="10" t="s">
        <v>56</v>
      </c>
      <c r="C101" s="20"/>
      <c r="D101" s="20"/>
      <c r="E101" s="20"/>
    </row>
    <row r="102" spans="1:5" ht="16.5" hidden="1">
      <c r="A102" s="9" t="s">
        <v>16</v>
      </c>
      <c r="B102" s="10" t="s">
        <v>21</v>
      </c>
      <c r="C102" s="20"/>
      <c r="D102" s="20"/>
      <c r="E102" s="20"/>
    </row>
    <row r="103" spans="1:5" ht="16.5" hidden="1">
      <c r="A103" s="11">
        <v>3</v>
      </c>
      <c r="B103" s="12" t="s">
        <v>22</v>
      </c>
      <c r="C103" s="18"/>
      <c r="D103" s="20"/>
      <c r="E103" s="20"/>
    </row>
    <row r="104" spans="1:5" ht="17.25" hidden="1">
      <c r="A104" s="7" t="s">
        <v>23</v>
      </c>
      <c r="B104" s="8" t="s">
        <v>9</v>
      </c>
      <c r="C104" s="20"/>
      <c r="D104" s="20"/>
      <c r="E104" s="20"/>
    </row>
    <row r="105" spans="1:5" ht="16.5" hidden="1">
      <c r="A105" s="9"/>
      <c r="B105" s="10" t="s">
        <v>45</v>
      </c>
      <c r="C105" s="20"/>
      <c r="D105" s="20"/>
      <c r="E105" s="20"/>
    </row>
    <row r="106" spans="1:5" ht="17.25" hidden="1">
      <c r="A106" s="7" t="s">
        <v>24</v>
      </c>
      <c r="B106" s="8" t="s">
        <v>11</v>
      </c>
      <c r="C106" s="18"/>
      <c r="D106" s="20"/>
      <c r="E106" s="20"/>
    </row>
    <row r="107" spans="1:5" ht="17.25" hidden="1">
      <c r="A107" s="7"/>
      <c r="B107" s="10" t="s">
        <v>46</v>
      </c>
      <c r="C107" s="20"/>
      <c r="D107" s="20"/>
      <c r="E107" s="20"/>
    </row>
    <row r="108" spans="1:5" ht="33" hidden="1">
      <c r="A108" s="7"/>
      <c r="B108" s="10" t="s">
        <v>47</v>
      </c>
      <c r="C108" s="20"/>
      <c r="D108" s="20"/>
      <c r="E108" s="20"/>
    </row>
    <row r="109" spans="1:5" ht="16.5" hidden="1">
      <c r="A109" s="11" t="s">
        <v>58</v>
      </c>
      <c r="B109" s="12" t="s">
        <v>54</v>
      </c>
      <c r="C109" s="20"/>
      <c r="D109" s="20"/>
      <c r="E109" s="20"/>
    </row>
    <row r="110" spans="1:5" ht="16.5" hidden="1">
      <c r="A110" s="9"/>
      <c r="B110" s="10" t="s">
        <v>55</v>
      </c>
      <c r="C110" s="20"/>
      <c r="D110" s="20"/>
      <c r="E110" s="20"/>
    </row>
    <row r="111" spans="1:5" ht="16.5">
      <c r="A111" s="11" t="s">
        <v>25</v>
      </c>
      <c r="B111" s="12" t="s">
        <v>34</v>
      </c>
      <c r="C111" s="18">
        <f>C112+C116+C120+C124+C129</f>
        <v>0</v>
      </c>
      <c r="D111" s="18">
        <f>D112+D116+D120+D124+D129</f>
        <v>0</v>
      </c>
      <c r="E111" s="18">
        <f>E112+E116+E120+E124+E129</f>
        <v>0</v>
      </c>
    </row>
    <row r="112" spans="1:5" ht="16.5" hidden="1">
      <c r="A112" s="11">
        <v>1</v>
      </c>
      <c r="B112" s="12" t="s">
        <v>19</v>
      </c>
      <c r="C112" s="18"/>
      <c r="D112" s="18"/>
      <c r="E112" s="18"/>
    </row>
    <row r="113" spans="1:5" ht="16.5" hidden="1">
      <c r="A113" s="9" t="s">
        <v>8</v>
      </c>
      <c r="B113" s="10" t="s">
        <v>20</v>
      </c>
      <c r="C113" s="20"/>
      <c r="D113" s="20"/>
      <c r="E113" s="20"/>
    </row>
    <row r="114" spans="1:5" ht="33" hidden="1">
      <c r="A114" s="9"/>
      <c r="B114" s="10" t="s">
        <v>35</v>
      </c>
      <c r="C114" s="20"/>
      <c r="D114" s="20"/>
      <c r="E114" s="20"/>
    </row>
    <row r="115" spans="1:5" ht="16.5" hidden="1">
      <c r="A115" s="9" t="s">
        <v>10</v>
      </c>
      <c r="B115" s="10" t="s">
        <v>21</v>
      </c>
      <c r="C115" s="20"/>
      <c r="D115" s="20"/>
      <c r="E115" s="20"/>
    </row>
    <row r="116" spans="1:5" ht="33" hidden="1">
      <c r="A116" s="11">
        <v>2</v>
      </c>
      <c r="B116" s="12" t="s">
        <v>26</v>
      </c>
      <c r="C116" s="20"/>
      <c r="D116" s="20"/>
      <c r="E116" s="20"/>
    </row>
    <row r="117" spans="1:5" ht="33" hidden="1">
      <c r="A117" s="9" t="s">
        <v>13</v>
      </c>
      <c r="B117" s="10" t="s">
        <v>27</v>
      </c>
      <c r="C117" s="20"/>
      <c r="D117" s="20"/>
      <c r="E117" s="20"/>
    </row>
    <row r="118" spans="1:5" ht="33" hidden="1">
      <c r="A118" s="9" t="s">
        <v>18</v>
      </c>
      <c r="B118" s="10" t="s">
        <v>28</v>
      </c>
      <c r="C118" s="20"/>
      <c r="D118" s="20"/>
      <c r="E118" s="20"/>
    </row>
    <row r="119" spans="1:5" ht="16.5" hidden="1">
      <c r="A119" s="9" t="s">
        <v>29</v>
      </c>
      <c r="B119" s="10" t="s">
        <v>17</v>
      </c>
      <c r="C119" s="20"/>
      <c r="D119" s="20"/>
      <c r="E119" s="20"/>
    </row>
    <row r="120" spans="1:5" ht="16.5" hidden="1">
      <c r="A120" s="11">
        <v>3</v>
      </c>
      <c r="B120" s="12" t="s">
        <v>59</v>
      </c>
      <c r="C120" s="20"/>
      <c r="D120" s="18">
        <f>D121+D123</f>
        <v>0</v>
      </c>
      <c r="E120" s="18">
        <f>E121+E123</f>
        <v>0</v>
      </c>
    </row>
    <row r="121" spans="1:5" ht="16.5" hidden="1">
      <c r="A121" s="9" t="s">
        <v>23</v>
      </c>
      <c r="B121" s="10" t="s">
        <v>38</v>
      </c>
      <c r="C121" s="20"/>
      <c r="D121" s="20"/>
      <c r="E121" s="20"/>
    </row>
    <row r="122" spans="1:5" ht="33" hidden="1">
      <c r="A122" s="9"/>
      <c r="B122" s="10" t="s">
        <v>35</v>
      </c>
      <c r="C122" s="20"/>
      <c r="D122" s="20"/>
      <c r="E122" s="20"/>
    </row>
    <row r="123" spans="1:5" ht="16.5" hidden="1">
      <c r="A123" s="9" t="s">
        <v>24</v>
      </c>
      <c r="B123" s="10" t="s">
        <v>17</v>
      </c>
      <c r="C123" s="20"/>
      <c r="D123" s="20"/>
      <c r="E123" s="20"/>
    </row>
    <row r="124" spans="1:5" ht="16.5">
      <c r="A124" s="11">
        <v>1</v>
      </c>
      <c r="B124" s="12" t="s">
        <v>60</v>
      </c>
      <c r="C124" s="18">
        <f>D124+E124</f>
        <v>0</v>
      </c>
      <c r="D124" s="18">
        <f>D125+D127</f>
        <v>0</v>
      </c>
      <c r="E124" s="18">
        <f>E125+E127</f>
        <v>0</v>
      </c>
    </row>
    <row r="125" spans="1:5" ht="33">
      <c r="A125" s="9" t="s">
        <v>8</v>
      </c>
      <c r="B125" s="10" t="s">
        <v>98</v>
      </c>
      <c r="C125" s="20">
        <f>D125+E125</f>
        <v>0</v>
      </c>
      <c r="D125" s="20"/>
      <c r="E125" s="18"/>
    </row>
    <row r="126" spans="1:5" ht="33">
      <c r="A126" s="9"/>
      <c r="B126" s="10" t="s">
        <v>35</v>
      </c>
      <c r="C126" s="20"/>
      <c r="D126" s="18"/>
      <c r="E126" s="18"/>
    </row>
    <row r="127" spans="1:5" ht="16.5">
      <c r="A127" s="9" t="s">
        <v>10</v>
      </c>
      <c r="B127" s="10" t="s">
        <v>17</v>
      </c>
      <c r="C127" s="20"/>
      <c r="D127" s="20"/>
      <c r="E127" s="20"/>
    </row>
    <row r="128" spans="1:5" ht="33">
      <c r="A128" s="9"/>
      <c r="B128" s="10" t="s">
        <v>96</v>
      </c>
      <c r="C128" s="20"/>
      <c r="D128" s="20"/>
      <c r="E128" s="20"/>
    </row>
    <row r="129" spans="1:5" ht="16.5">
      <c r="A129" s="11">
        <v>2</v>
      </c>
      <c r="B129" s="12" t="s">
        <v>63</v>
      </c>
      <c r="C129" s="18"/>
      <c r="D129" s="18">
        <f>D130+D132</f>
        <v>0</v>
      </c>
      <c r="E129" s="18">
        <f>E130+E132</f>
        <v>0</v>
      </c>
    </row>
    <row r="130" spans="1:5" ht="16.5">
      <c r="A130" s="9" t="s">
        <v>13</v>
      </c>
      <c r="B130" s="10" t="s">
        <v>38</v>
      </c>
      <c r="C130" s="20"/>
      <c r="D130" s="18"/>
      <c r="E130" s="18"/>
    </row>
    <row r="131" spans="1:5" ht="33">
      <c r="A131" s="9"/>
      <c r="B131" s="10" t="s">
        <v>35</v>
      </c>
      <c r="C131" s="20"/>
      <c r="D131" s="18"/>
      <c r="E131" s="18"/>
    </row>
    <row r="132" spans="1:5" ht="16.5">
      <c r="A132" s="13" t="s">
        <v>18</v>
      </c>
      <c r="B132" s="25" t="s">
        <v>17</v>
      </c>
      <c r="C132" s="26"/>
      <c r="D132" s="27"/>
      <c r="E132" s="27"/>
    </row>
    <row r="133" spans="1:5" ht="16.5">
      <c r="A133" s="53"/>
      <c r="B133" s="55" t="s">
        <v>102</v>
      </c>
      <c r="C133" s="54">
        <v>13</v>
      </c>
      <c r="D133" s="54">
        <v>13</v>
      </c>
      <c r="E133" s="54"/>
    </row>
    <row r="134" spans="1:5" ht="16.5">
      <c r="A134" s="29"/>
      <c r="B134" s="30" t="s">
        <v>30</v>
      </c>
      <c r="C134" s="32" t="s">
        <v>99</v>
      </c>
      <c r="D134" s="32" t="s">
        <v>99</v>
      </c>
      <c r="E134" s="32"/>
    </row>
    <row r="135" spans="1:5" ht="16.5">
      <c r="A135" s="13"/>
      <c r="B135" s="14" t="s">
        <v>31</v>
      </c>
      <c r="C135" s="34" t="s">
        <v>66</v>
      </c>
      <c r="D135" s="34" t="s">
        <v>66</v>
      </c>
      <c r="E135" s="34"/>
    </row>
    <row r="136" spans="1:5" ht="16.5">
      <c r="A136" s="50"/>
      <c r="B136" s="51"/>
      <c r="C136" s="52"/>
      <c r="D136" s="52"/>
      <c r="E136" s="52"/>
    </row>
    <row r="137" spans="1:5" ht="16.5">
      <c r="A137" s="50"/>
      <c r="B137" s="51"/>
      <c r="C137" s="52"/>
      <c r="D137" s="52"/>
      <c r="E137" s="52"/>
    </row>
    <row r="138" spans="1:5" ht="16.5">
      <c r="A138" s="50"/>
      <c r="B138" s="51"/>
      <c r="C138" s="52"/>
      <c r="D138" s="52"/>
      <c r="E138" s="52"/>
    </row>
    <row r="139" spans="1:5" ht="16.5">
      <c r="A139" s="50"/>
      <c r="B139" s="51"/>
      <c r="C139" s="52"/>
      <c r="D139" s="52"/>
      <c r="E139" s="52"/>
    </row>
    <row r="140" spans="1:5" ht="16.5">
      <c r="A140" s="50"/>
      <c r="B140" s="51"/>
      <c r="C140" s="52"/>
      <c r="D140" s="52"/>
      <c r="E140" s="52"/>
    </row>
    <row r="141" spans="1:5" ht="16.5">
      <c r="A141" s="50"/>
      <c r="B141" s="51"/>
      <c r="C141" s="52"/>
      <c r="D141" s="52"/>
      <c r="E141" s="52"/>
    </row>
    <row r="142" spans="1:5" ht="16.5">
      <c r="A142" s="50"/>
      <c r="B142" s="51"/>
      <c r="C142" s="52"/>
      <c r="D142" s="52"/>
      <c r="E142" s="52"/>
    </row>
    <row r="143" spans="1:5" ht="16.5">
      <c r="A143" s="50"/>
      <c r="B143" s="51"/>
      <c r="C143" s="52"/>
      <c r="D143" s="52"/>
      <c r="E143" s="52"/>
    </row>
    <row r="144" spans="1:5" ht="16.5">
      <c r="A144" s="50"/>
      <c r="B144" s="51"/>
      <c r="C144" s="52"/>
      <c r="D144" s="52"/>
      <c r="E144" s="52"/>
    </row>
    <row r="145" spans="1:5" ht="16.5">
      <c r="A145" s="50"/>
      <c r="B145" s="51"/>
      <c r="C145" s="52"/>
      <c r="D145" s="52"/>
      <c r="E145" s="52"/>
    </row>
    <row r="146" spans="1:5" ht="16.5">
      <c r="A146" s="50"/>
      <c r="B146" s="51"/>
      <c r="C146" s="52"/>
      <c r="D146" s="52"/>
      <c r="E146" s="52"/>
    </row>
    <row r="147" spans="1:5" ht="16.5">
      <c r="A147" s="50"/>
      <c r="B147" s="51"/>
      <c r="C147" s="52"/>
      <c r="D147" s="52"/>
      <c r="E147" s="52"/>
    </row>
    <row r="151" spans="1:5" ht="16.5">
      <c r="A151" s="3" t="s">
        <v>93</v>
      </c>
      <c r="B151" s="2"/>
      <c r="C151" s="2"/>
      <c r="D151" s="2"/>
      <c r="E151" s="2"/>
    </row>
    <row r="152" spans="1:5" ht="16.5">
      <c r="A152" s="114" t="s">
        <v>103</v>
      </c>
      <c r="B152" s="114"/>
      <c r="C152" s="114"/>
      <c r="D152" s="114"/>
      <c r="E152" s="114"/>
    </row>
    <row r="153" spans="1:5" ht="16.5">
      <c r="A153" s="115" t="s">
        <v>107</v>
      </c>
      <c r="B153" s="115"/>
      <c r="C153" s="115"/>
      <c r="D153" s="115"/>
      <c r="E153" s="115"/>
    </row>
    <row r="154" spans="1:5" ht="16.5">
      <c r="A154" s="2"/>
      <c r="B154" s="2"/>
      <c r="C154" s="2"/>
      <c r="D154" s="56" t="s">
        <v>94</v>
      </c>
    </row>
    <row r="155" spans="1:5" ht="16.5">
      <c r="A155" s="116" t="s">
        <v>33</v>
      </c>
      <c r="B155" s="116" t="s">
        <v>0</v>
      </c>
      <c r="C155" s="126" t="s">
        <v>73</v>
      </c>
      <c r="D155" s="127"/>
      <c r="E155" s="128"/>
    </row>
    <row r="156" spans="1:5" ht="16.5">
      <c r="A156" s="116"/>
      <c r="B156" s="116"/>
      <c r="C156" s="126" t="s">
        <v>39</v>
      </c>
      <c r="D156" s="127"/>
      <c r="E156" s="128"/>
    </row>
    <row r="157" spans="1:5">
      <c r="A157" s="116"/>
      <c r="B157" s="116"/>
      <c r="C157" s="117" t="s">
        <v>43</v>
      </c>
      <c r="D157" s="129" t="s">
        <v>105</v>
      </c>
      <c r="E157" s="129"/>
    </row>
    <row r="158" spans="1:5" ht="16.5">
      <c r="A158" s="49"/>
      <c r="B158" s="49"/>
      <c r="C158" s="119"/>
      <c r="D158" s="130"/>
      <c r="E158" s="130"/>
    </row>
    <row r="159" spans="1:5" ht="16.5">
      <c r="A159" s="4" t="s">
        <v>3</v>
      </c>
      <c r="B159" s="4" t="s">
        <v>4</v>
      </c>
      <c r="C159" s="4">
        <v>1</v>
      </c>
      <c r="D159" s="4">
        <v>2</v>
      </c>
      <c r="E159" s="4">
        <v>3</v>
      </c>
    </row>
    <row r="160" spans="1:5" ht="33">
      <c r="A160" s="5" t="s">
        <v>5</v>
      </c>
      <c r="B160" s="6" t="s">
        <v>6</v>
      </c>
      <c r="C160" s="18">
        <f>D160</f>
        <v>0</v>
      </c>
      <c r="D160" s="19"/>
      <c r="E160" s="19"/>
    </row>
    <row r="161" spans="1:5" ht="17.25" hidden="1">
      <c r="A161" s="7">
        <v>1</v>
      </c>
      <c r="B161" s="8" t="s">
        <v>7</v>
      </c>
      <c r="C161" s="20"/>
      <c r="D161" s="20"/>
      <c r="E161" s="20"/>
    </row>
    <row r="162" spans="1:5" ht="16.5" hidden="1">
      <c r="A162" s="11" t="s">
        <v>8</v>
      </c>
      <c r="B162" s="12" t="s">
        <v>9</v>
      </c>
      <c r="C162" s="20"/>
      <c r="D162" s="20"/>
      <c r="E162" s="20"/>
    </row>
    <row r="163" spans="1:5" ht="16.5" hidden="1">
      <c r="A163" s="9"/>
      <c r="B163" s="10" t="s">
        <v>45</v>
      </c>
      <c r="C163" s="20"/>
      <c r="D163" s="20"/>
      <c r="E163" s="20"/>
    </row>
    <row r="164" spans="1:5" ht="16.5" hidden="1">
      <c r="A164" s="11" t="s">
        <v>10</v>
      </c>
      <c r="B164" s="12" t="s">
        <v>11</v>
      </c>
      <c r="C164" s="18"/>
      <c r="D164" s="20"/>
      <c r="E164" s="20"/>
    </row>
    <row r="165" spans="1:5" ht="16.5" hidden="1">
      <c r="A165" s="9"/>
      <c r="B165" s="10" t="s">
        <v>46</v>
      </c>
      <c r="C165" s="20"/>
      <c r="D165" s="20"/>
      <c r="E165" s="20"/>
    </row>
    <row r="166" spans="1:5" ht="33" hidden="1">
      <c r="A166" s="9"/>
      <c r="B166" s="10" t="s">
        <v>47</v>
      </c>
      <c r="C166" s="20"/>
      <c r="D166" s="20"/>
      <c r="E166" s="20"/>
    </row>
    <row r="167" spans="1:5" ht="16.5" hidden="1">
      <c r="A167" s="11" t="s">
        <v>53</v>
      </c>
      <c r="B167" s="12" t="s">
        <v>54</v>
      </c>
      <c r="C167" s="18"/>
      <c r="D167" s="20"/>
      <c r="E167" s="20"/>
    </row>
    <row r="168" spans="1:5" ht="16.5" hidden="1">
      <c r="A168" s="9"/>
      <c r="B168" s="10" t="s">
        <v>55</v>
      </c>
      <c r="C168" s="20"/>
      <c r="D168" s="20"/>
      <c r="E168" s="20"/>
    </row>
    <row r="169" spans="1:5" ht="16.5" hidden="1">
      <c r="A169" s="11">
        <v>2</v>
      </c>
      <c r="B169" s="12" t="s">
        <v>12</v>
      </c>
      <c r="C169" s="18"/>
      <c r="D169" s="18"/>
      <c r="E169" s="18"/>
    </row>
    <row r="170" spans="1:5" ht="17.25" hidden="1">
      <c r="A170" s="7" t="s">
        <v>13</v>
      </c>
      <c r="B170" s="8" t="s">
        <v>14</v>
      </c>
      <c r="C170" s="20"/>
      <c r="D170" s="20"/>
      <c r="E170" s="20"/>
    </row>
    <row r="171" spans="1:5" ht="16.5" hidden="1">
      <c r="A171" s="9" t="s">
        <v>15</v>
      </c>
      <c r="B171" s="10" t="s">
        <v>38</v>
      </c>
      <c r="C171" s="20"/>
      <c r="D171" s="20"/>
      <c r="E171" s="20"/>
    </row>
    <row r="172" spans="1:5" ht="33" hidden="1">
      <c r="A172" s="9"/>
      <c r="B172" s="10" t="s">
        <v>36</v>
      </c>
      <c r="C172" s="20"/>
      <c r="D172" s="20"/>
      <c r="E172" s="20"/>
    </row>
    <row r="173" spans="1:5" ht="16.5" hidden="1">
      <c r="A173" s="9" t="s">
        <v>16</v>
      </c>
      <c r="B173" s="10" t="s">
        <v>17</v>
      </c>
      <c r="C173" s="20"/>
      <c r="D173" s="20"/>
      <c r="E173" s="20"/>
    </row>
    <row r="174" spans="1:5" ht="17.25" hidden="1">
      <c r="A174" s="7" t="s">
        <v>18</v>
      </c>
      <c r="B174" s="8" t="s">
        <v>19</v>
      </c>
      <c r="C174" s="18"/>
      <c r="D174" s="20"/>
      <c r="E174" s="20"/>
    </row>
    <row r="175" spans="1:5" ht="16.5" hidden="1">
      <c r="A175" s="9" t="s">
        <v>15</v>
      </c>
      <c r="B175" s="10" t="s">
        <v>20</v>
      </c>
      <c r="C175" s="20"/>
      <c r="D175" s="20"/>
      <c r="E175" s="20"/>
    </row>
    <row r="176" spans="1:5" ht="33" hidden="1">
      <c r="A176" s="9"/>
      <c r="B176" s="10" t="s">
        <v>56</v>
      </c>
      <c r="C176" s="20"/>
      <c r="D176" s="20"/>
      <c r="E176" s="20"/>
    </row>
    <row r="177" spans="1:5" ht="16.5" hidden="1">
      <c r="A177" s="9" t="s">
        <v>16</v>
      </c>
      <c r="B177" s="10" t="s">
        <v>21</v>
      </c>
      <c r="C177" s="20"/>
      <c r="D177" s="20"/>
      <c r="E177" s="20"/>
    </row>
    <row r="178" spans="1:5" ht="16.5" hidden="1">
      <c r="A178" s="11">
        <v>3</v>
      </c>
      <c r="B178" s="12" t="s">
        <v>22</v>
      </c>
      <c r="C178" s="18"/>
      <c r="D178" s="20"/>
      <c r="E178" s="20"/>
    </row>
    <row r="179" spans="1:5" ht="17.25" hidden="1">
      <c r="A179" s="7" t="s">
        <v>23</v>
      </c>
      <c r="B179" s="8" t="s">
        <v>9</v>
      </c>
      <c r="C179" s="20"/>
      <c r="D179" s="20"/>
      <c r="E179" s="20"/>
    </row>
    <row r="180" spans="1:5" ht="16.5" hidden="1">
      <c r="A180" s="9"/>
      <c r="B180" s="10" t="s">
        <v>45</v>
      </c>
      <c r="C180" s="20"/>
      <c r="D180" s="20"/>
      <c r="E180" s="20"/>
    </row>
    <row r="181" spans="1:5" ht="17.25" hidden="1">
      <c r="A181" s="7" t="s">
        <v>24</v>
      </c>
      <c r="B181" s="8" t="s">
        <v>11</v>
      </c>
      <c r="C181" s="18"/>
      <c r="D181" s="20"/>
      <c r="E181" s="20"/>
    </row>
    <row r="182" spans="1:5" ht="17.25" hidden="1">
      <c r="A182" s="7"/>
      <c r="B182" s="10" t="s">
        <v>46</v>
      </c>
      <c r="C182" s="20"/>
      <c r="D182" s="20"/>
      <c r="E182" s="20"/>
    </row>
    <row r="183" spans="1:5" ht="33" hidden="1">
      <c r="A183" s="7"/>
      <c r="B183" s="10" t="s">
        <v>47</v>
      </c>
      <c r="C183" s="20"/>
      <c r="D183" s="20"/>
      <c r="E183" s="20"/>
    </row>
    <row r="184" spans="1:5" ht="16.5" hidden="1">
      <c r="A184" s="11" t="s">
        <v>58</v>
      </c>
      <c r="B184" s="12" t="s">
        <v>54</v>
      </c>
      <c r="C184" s="20"/>
      <c r="D184" s="20"/>
      <c r="E184" s="20"/>
    </row>
    <row r="185" spans="1:5" ht="16.5" hidden="1">
      <c r="A185" s="9"/>
      <c r="B185" s="10" t="s">
        <v>55</v>
      </c>
      <c r="C185" s="20"/>
      <c r="D185" s="20"/>
      <c r="E185" s="20"/>
    </row>
    <row r="186" spans="1:5" ht="16.5">
      <c r="A186" s="11" t="s">
        <v>25</v>
      </c>
      <c r="B186" s="12" t="s">
        <v>34</v>
      </c>
      <c r="C186" s="18">
        <f>D186</f>
        <v>0</v>
      </c>
      <c r="D186" s="18">
        <f>D187+D191+D195+D199+D204</f>
        <v>0</v>
      </c>
      <c r="E186" s="18">
        <f>E187+E191+E195+E199+E204</f>
        <v>0</v>
      </c>
    </row>
    <row r="187" spans="1:5" ht="16.5" hidden="1">
      <c r="A187" s="11">
        <v>1</v>
      </c>
      <c r="B187" s="12" t="s">
        <v>19</v>
      </c>
      <c r="C187" s="18"/>
      <c r="D187" s="18"/>
      <c r="E187" s="18"/>
    </row>
    <row r="188" spans="1:5" ht="16.5" hidden="1">
      <c r="A188" s="9" t="s">
        <v>8</v>
      </c>
      <c r="B188" s="10" t="s">
        <v>20</v>
      </c>
      <c r="C188" s="20"/>
      <c r="D188" s="20"/>
      <c r="E188" s="20"/>
    </row>
    <row r="189" spans="1:5" ht="33" hidden="1">
      <c r="A189" s="9"/>
      <c r="B189" s="10" t="s">
        <v>35</v>
      </c>
      <c r="C189" s="20"/>
      <c r="D189" s="20"/>
      <c r="E189" s="20"/>
    </row>
    <row r="190" spans="1:5" ht="16.5" hidden="1">
      <c r="A190" s="9" t="s">
        <v>10</v>
      </c>
      <c r="B190" s="10" t="s">
        <v>21</v>
      </c>
      <c r="C190" s="20"/>
      <c r="D190" s="20"/>
      <c r="E190" s="20"/>
    </row>
    <row r="191" spans="1:5" ht="33" hidden="1">
      <c r="A191" s="11">
        <v>2</v>
      </c>
      <c r="B191" s="12" t="s">
        <v>26</v>
      </c>
      <c r="C191" s="20"/>
      <c r="D191" s="20"/>
      <c r="E191" s="20"/>
    </row>
    <row r="192" spans="1:5" ht="33" hidden="1">
      <c r="A192" s="9" t="s">
        <v>13</v>
      </c>
      <c r="B192" s="10" t="s">
        <v>27</v>
      </c>
      <c r="C192" s="20"/>
      <c r="D192" s="20"/>
      <c r="E192" s="20"/>
    </row>
    <row r="193" spans="1:5" ht="33" hidden="1">
      <c r="A193" s="9" t="s">
        <v>18</v>
      </c>
      <c r="B193" s="10" t="s">
        <v>28</v>
      </c>
      <c r="C193" s="20"/>
      <c r="D193" s="20"/>
      <c r="E193" s="20"/>
    </row>
    <row r="194" spans="1:5" ht="16.5" hidden="1">
      <c r="A194" s="9" t="s">
        <v>29</v>
      </c>
      <c r="B194" s="10" t="s">
        <v>17</v>
      </c>
      <c r="C194" s="20"/>
      <c r="D194" s="20"/>
      <c r="E194" s="20"/>
    </row>
    <row r="195" spans="1:5" ht="16.5" hidden="1">
      <c r="A195" s="11">
        <v>3</v>
      </c>
      <c r="B195" s="12" t="s">
        <v>59</v>
      </c>
      <c r="C195" s="20"/>
      <c r="D195" s="18">
        <f>D196+D198</f>
        <v>0</v>
      </c>
      <c r="E195" s="18">
        <f>E196+E198</f>
        <v>0</v>
      </c>
    </row>
    <row r="196" spans="1:5" ht="16.5" hidden="1">
      <c r="A196" s="9" t="s">
        <v>23</v>
      </c>
      <c r="B196" s="10" t="s">
        <v>38</v>
      </c>
      <c r="C196" s="20"/>
      <c r="D196" s="20"/>
      <c r="E196" s="20"/>
    </row>
    <row r="197" spans="1:5" ht="33" hidden="1">
      <c r="A197" s="9"/>
      <c r="B197" s="10" t="s">
        <v>35</v>
      </c>
      <c r="C197" s="20"/>
      <c r="D197" s="20"/>
      <c r="E197" s="20"/>
    </row>
    <row r="198" spans="1:5" ht="16.5" hidden="1">
      <c r="A198" s="9" t="s">
        <v>24</v>
      </c>
      <c r="B198" s="10" t="s">
        <v>17</v>
      </c>
      <c r="C198" s="20"/>
      <c r="D198" s="20"/>
      <c r="E198" s="20"/>
    </row>
    <row r="199" spans="1:5" ht="16.5">
      <c r="A199" s="11">
        <v>1</v>
      </c>
      <c r="B199" s="12" t="s">
        <v>60</v>
      </c>
      <c r="C199" s="18">
        <f>D199</f>
        <v>0</v>
      </c>
      <c r="D199" s="18">
        <f>D200+D202</f>
        <v>0</v>
      </c>
      <c r="E199" s="18">
        <f>E200+E202</f>
        <v>0</v>
      </c>
    </row>
    <row r="200" spans="1:5" ht="33">
      <c r="A200" s="9" t="s">
        <v>8</v>
      </c>
      <c r="B200" s="10" t="s">
        <v>100</v>
      </c>
      <c r="C200" s="20">
        <f>D200</f>
        <v>0</v>
      </c>
      <c r="D200" s="20"/>
      <c r="E200" s="20"/>
    </row>
    <row r="201" spans="1:5" ht="33">
      <c r="A201" s="9"/>
      <c r="B201" s="10" t="s">
        <v>35</v>
      </c>
      <c r="C201" s="20">
        <f>D201</f>
        <v>0</v>
      </c>
      <c r="D201" s="18"/>
      <c r="E201" s="18"/>
    </row>
    <row r="202" spans="1:5" ht="16.5">
      <c r="A202" s="9" t="s">
        <v>10</v>
      </c>
      <c r="B202" s="10" t="s">
        <v>17</v>
      </c>
      <c r="C202" s="20">
        <f>D202</f>
        <v>0</v>
      </c>
      <c r="D202" s="20"/>
      <c r="E202" s="20"/>
    </row>
    <row r="203" spans="1:5" ht="33">
      <c r="A203" s="9"/>
      <c r="B203" s="10" t="s">
        <v>96</v>
      </c>
      <c r="C203" s="20"/>
      <c r="D203" s="20"/>
      <c r="E203" s="20"/>
    </row>
    <row r="204" spans="1:5" ht="16.5">
      <c r="A204" s="11">
        <v>2</v>
      </c>
      <c r="B204" s="12" t="s">
        <v>63</v>
      </c>
      <c r="C204" s="18">
        <f>D204</f>
        <v>0</v>
      </c>
      <c r="D204" s="18">
        <f>D205+D207</f>
        <v>0</v>
      </c>
      <c r="E204" s="18">
        <f>E205+E207</f>
        <v>0</v>
      </c>
    </row>
    <row r="205" spans="1:5" ht="16.5">
      <c r="A205" s="9" t="s">
        <v>13</v>
      </c>
      <c r="B205" s="10" t="s">
        <v>38</v>
      </c>
      <c r="C205" s="20">
        <f>D205</f>
        <v>0</v>
      </c>
      <c r="D205" s="18"/>
      <c r="E205" s="18"/>
    </row>
    <row r="206" spans="1:5" ht="33">
      <c r="A206" s="9"/>
      <c r="B206" s="10" t="s">
        <v>35</v>
      </c>
      <c r="C206" s="20">
        <f>D206+E206</f>
        <v>0</v>
      </c>
      <c r="D206" s="18"/>
      <c r="E206" s="18"/>
    </row>
    <row r="207" spans="1:5" ht="16.5">
      <c r="A207" s="13" t="s">
        <v>18</v>
      </c>
      <c r="B207" s="25" t="s">
        <v>17</v>
      </c>
      <c r="C207" s="26">
        <f>D207</f>
        <v>0</v>
      </c>
      <c r="D207" s="27"/>
      <c r="E207" s="27"/>
    </row>
    <row r="208" spans="1:5" ht="16.5">
      <c r="A208" s="53"/>
      <c r="B208" s="55" t="s">
        <v>102</v>
      </c>
      <c r="C208" s="54">
        <v>12</v>
      </c>
      <c r="D208" s="54">
        <v>12</v>
      </c>
      <c r="E208" s="54"/>
    </row>
    <row r="209" spans="1:5" ht="16.5">
      <c r="A209" s="29"/>
      <c r="B209" s="30" t="s">
        <v>30</v>
      </c>
      <c r="C209" s="32">
        <v>1023854</v>
      </c>
      <c r="D209" s="32">
        <v>1023854</v>
      </c>
      <c r="E209" s="32"/>
    </row>
    <row r="210" spans="1:5" ht="16.5">
      <c r="A210" s="13"/>
      <c r="B210" s="14" t="s">
        <v>31</v>
      </c>
      <c r="C210" s="34" t="s">
        <v>66</v>
      </c>
      <c r="D210" s="34" t="s">
        <v>66</v>
      </c>
      <c r="E210" s="34"/>
    </row>
    <row r="211" spans="1:5" ht="16.5">
      <c r="A211" s="50"/>
      <c r="B211" s="51"/>
      <c r="C211" s="52"/>
      <c r="D211" s="52"/>
      <c r="E211" s="52"/>
    </row>
    <row r="212" spans="1:5" ht="16.5">
      <c r="A212" s="50"/>
      <c r="B212" s="51"/>
      <c r="C212" s="52"/>
      <c r="D212" s="52"/>
      <c r="E212" s="52"/>
    </row>
    <row r="213" spans="1:5" ht="16.5">
      <c r="A213" s="50"/>
      <c r="B213" s="51"/>
      <c r="C213" s="52"/>
      <c r="D213" s="52"/>
      <c r="E213" s="52"/>
    </row>
    <row r="214" spans="1:5" ht="16.5">
      <c r="A214" s="50"/>
      <c r="B214" s="51"/>
      <c r="C214" s="52"/>
      <c r="D214" s="52"/>
      <c r="E214" s="52"/>
    </row>
    <row r="215" spans="1:5" ht="16.5">
      <c r="A215" s="50"/>
      <c r="B215" s="51"/>
      <c r="C215" s="52"/>
      <c r="D215" s="52"/>
      <c r="E215" s="52"/>
    </row>
    <row r="216" spans="1:5" ht="16.5">
      <c r="A216" s="50"/>
      <c r="B216" s="51"/>
      <c r="C216" s="52"/>
      <c r="D216" s="52"/>
      <c r="E216" s="52"/>
    </row>
    <row r="217" spans="1:5" ht="16.5">
      <c r="A217" s="50"/>
      <c r="B217" s="51"/>
      <c r="C217" s="52"/>
      <c r="D217" s="52"/>
      <c r="E217" s="52"/>
    </row>
    <row r="218" spans="1:5" ht="16.5">
      <c r="A218" s="50"/>
      <c r="B218" s="51"/>
      <c r="C218" s="52"/>
      <c r="D218" s="52"/>
      <c r="E218" s="52"/>
    </row>
    <row r="219" spans="1:5" ht="16.5">
      <c r="A219" s="50"/>
      <c r="B219" s="51"/>
      <c r="C219" s="52"/>
      <c r="D219" s="52"/>
      <c r="E219" s="52"/>
    </row>
    <row r="220" spans="1:5" ht="16.5">
      <c r="A220" s="50"/>
      <c r="B220" s="51"/>
      <c r="C220" s="52"/>
      <c r="D220" s="52"/>
      <c r="E220" s="52"/>
    </row>
    <row r="221" spans="1:5" ht="16.5">
      <c r="A221" s="50"/>
      <c r="B221" s="51"/>
      <c r="C221" s="52"/>
      <c r="D221" s="52"/>
      <c r="E221" s="52"/>
    </row>
    <row r="222" spans="1:5" ht="16.5">
      <c r="A222" s="50"/>
      <c r="B222" s="51"/>
      <c r="C222" s="52"/>
      <c r="D222" s="52"/>
      <c r="E222" s="52"/>
    </row>
    <row r="223" spans="1:5" ht="16.5">
      <c r="A223" s="50"/>
      <c r="B223" s="51"/>
      <c r="C223" s="52"/>
      <c r="D223" s="52"/>
      <c r="E223" s="52"/>
    </row>
    <row r="224" spans="1:5" ht="16.5">
      <c r="A224" s="50"/>
      <c r="B224" s="51"/>
      <c r="C224" s="52"/>
      <c r="D224" s="52"/>
      <c r="E224" s="52"/>
    </row>
    <row r="225" spans="1:5" ht="16.5">
      <c r="A225" s="50"/>
      <c r="B225" s="51"/>
      <c r="C225" s="52"/>
      <c r="D225" s="52"/>
      <c r="E225" s="52"/>
    </row>
    <row r="226" spans="1:5" ht="16.5">
      <c r="A226" s="3" t="s">
        <v>93</v>
      </c>
      <c r="B226" s="2"/>
      <c r="C226" s="2"/>
      <c r="D226" s="2"/>
      <c r="E226" s="2"/>
    </row>
    <row r="227" spans="1:5" ht="16.5">
      <c r="A227" s="114" t="s">
        <v>104</v>
      </c>
      <c r="B227" s="114"/>
      <c r="C227" s="114"/>
      <c r="D227" s="114"/>
      <c r="E227" s="114"/>
    </row>
    <row r="228" spans="1:5" ht="16.5">
      <c r="A228" s="115" t="s">
        <v>109</v>
      </c>
      <c r="B228" s="115"/>
      <c r="C228" s="115"/>
      <c r="D228" s="115"/>
      <c r="E228" s="115"/>
    </row>
    <row r="229" spans="1:5" ht="16.5">
      <c r="A229" s="2"/>
      <c r="B229" s="2"/>
      <c r="C229" s="2"/>
      <c r="D229" s="56" t="s">
        <v>94</v>
      </c>
    </row>
    <row r="230" spans="1:5" ht="16.5">
      <c r="A230" s="116" t="s">
        <v>33</v>
      </c>
      <c r="B230" s="116" t="s">
        <v>0</v>
      </c>
      <c r="C230" s="126" t="s">
        <v>73</v>
      </c>
      <c r="D230" s="127"/>
      <c r="E230" s="128"/>
    </row>
    <row r="231" spans="1:5" ht="16.5">
      <c r="A231" s="116"/>
      <c r="B231" s="116"/>
      <c r="C231" s="133" t="s">
        <v>101</v>
      </c>
      <c r="D231" s="134"/>
      <c r="E231" s="135"/>
    </row>
    <row r="232" spans="1:5">
      <c r="A232" s="116"/>
      <c r="B232" s="116"/>
      <c r="C232" s="117" t="s">
        <v>43</v>
      </c>
      <c r="D232" s="131" t="s">
        <v>105</v>
      </c>
      <c r="E232" s="129"/>
    </row>
    <row r="233" spans="1:5" ht="16.5">
      <c r="A233" s="49"/>
      <c r="B233" s="49"/>
      <c r="C233" s="119"/>
      <c r="D233" s="132"/>
      <c r="E233" s="130"/>
    </row>
    <row r="234" spans="1:5" ht="16.5">
      <c r="A234" s="4" t="s">
        <v>3</v>
      </c>
      <c r="B234" s="4" t="s">
        <v>4</v>
      </c>
      <c r="C234" s="4">
        <v>1</v>
      </c>
      <c r="D234" s="4">
        <v>2</v>
      </c>
      <c r="E234" s="4">
        <v>3</v>
      </c>
    </row>
    <row r="235" spans="1:5" ht="33">
      <c r="A235" s="5" t="s">
        <v>5</v>
      </c>
      <c r="B235" s="6" t="s">
        <v>6</v>
      </c>
      <c r="C235" s="18">
        <f>D235+E235</f>
        <v>0</v>
      </c>
      <c r="D235" s="19"/>
      <c r="E235" s="19"/>
    </row>
    <row r="236" spans="1:5" ht="17.25" hidden="1">
      <c r="A236" s="7">
        <v>1</v>
      </c>
      <c r="B236" s="8" t="s">
        <v>7</v>
      </c>
      <c r="C236" s="20"/>
      <c r="D236" s="20"/>
      <c r="E236" s="20"/>
    </row>
    <row r="237" spans="1:5" ht="16.5" hidden="1">
      <c r="A237" s="11" t="s">
        <v>8</v>
      </c>
      <c r="B237" s="12" t="s">
        <v>9</v>
      </c>
      <c r="C237" s="20"/>
      <c r="D237" s="20"/>
      <c r="E237" s="20"/>
    </row>
    <row r="238" spans="1:5" ht="16.5" hidden="1">
      <c r="A238" s="9"/>
      <c r="B238" s="10" t="s">
        <v>45</v>
      </c>
      <c r="C238" s="20"/>
      <c r="D238" s="20"/>
      <c r="E238" s="20"/>
    </row>
    <row r="239" spans="1:5" ht="16.5" hidden="1">
      <c r="A239" s="11" t="s">
        <v>10</v>
      </c>
      <c r="B239" s="12" t="s">
        <v>11</v>
      </c>
      <c r="C239" s="18"/>
      <c r="D239" s="20"/>
      <c r="E239" s="20"/>
    </row>
    <row r="240" spans="1:5" ht="16.5" hidden="1">
      <c r="A240" s="9"/>
      <c r="B240" s="10" t="s">
        <v>46</v>
      </c>
      <c r="C240" s="20"/>
      <c r="D240" s="20"/>
      <c r="E240" s="20"/>
    </row>
    <row r="241" spans="1:5" ht="33" hidden="1">
      <c r="A241" s="9"/>
      <c r="B241" s="10" t="s">
        <v>47</v>
      </c>
      <c r="C241" s="20"/>
      <c r="D241" s="20"/>
      <c r="E241" s="20"/>
    </row>
    <row r="242" spans="1:5" ht="16.5" hidden="1">
      <c r="A242" s="11" t="s">
        <v>53</v>
      </c>
      <c r="B242" s="12" t="s">
        <v>54</v>
      </c>
      <c r="C242" s="18"/>
      <c r="D242" s="20"/>
      <c r="E242" s="20"/>
    </row>
    <row r="243" spans="1:5" ht="16.5" hidden="1">
      <c r="A243" s="9"/>
      <c r="B243" s="10" t="s">
        <v>55</v>
      </c>
      <c r="C243" s="20"/>
      <c r="D243" s="20"/>
      <c r="E243" s="20"/>
    </row>
    <row r="244" spans="1:5" ht="16.5" hidden="1">
      <c r="A244" s="11">
        <v>2</v>
      </c>
      <c r="B244" s="12" t="s">
        <v>12</v>
      </c>
      <c r="C244" s="18"/>
      <c r="D244" s="18"/>
      <c r="E244" s="18"/>
    </row>
    <row r="245" spans="1:5" ht="17.25" hidden="1">
      <c r="A245" s="7" t="s">
        <v>13</v>
      </c>
      <c r="B245" s="8" t="s">
        <v>14</v>
      </c>
      <c r="C245" s="20"/>
      <c r="D245" s="20"/>
      <c r="E245" s="20"/>
    </row>
    <row r="246" spans="1:5" ht="16.5" hidden="1">
      <c r="A246" s="9" t="s">
        <v>15</v>
      </c>
      <c r="B246" s="10" t="s">
        <v>38</v>
      </c>
      <c r="C246" s="20"/>
      <c r="D246" s="20"/>
      <c r="E246" s="20"/>
    </row>
    <row r="247" spans="1:5" ht="33" hidden="1">
      <c r="A247" s="9"/>
      <c r="B247" s="10" t="s">
        <v>36</v>
      </c>
      <c r="C247" s="20"/>
      <c r="D247" s="20"/>
      <c r="E247" s="20"/>
    </row>
    <row r="248" spans="1:5" ht="16.5" hidden="1">
      <c r="A248" s="9" t="s">
        <v>16</v>
      </c>
      <c r="B248" s="10" t="s">
        <v>17</v>
      </c>
      <c r="C248" s="20"/>
      <c r="D248" s="20"/>
      <c r="E248" s="20"/>
    </row>
    <row r="249" spans="1:5" ht="17.25" hidden="1">
      <c r="A249" s="7" t="s">
        <v>18</v>
      </c>
      <c r="B249" s="8" t="s">
        <v>19</v>
      </c>
      <c r="C249" s="18"/>
      <c r="D249" s="20"/>
      <c r="E249" s="20"/>
    </row>
    <row r="250" spans="1:5" ht="16.5" hidden="1">
      <c r="A250" s="9" t="s">
        <v>15</v>
      </c>
      <c r="B250" s="10" t="s">
        <v>20</v>
      </c>
      <c r="C250" s="20"/>
      <c r="D250" s="20"/>
      <c r="E250" s="20"/>
    </row>
    <row r="251" spans="1:5" ht="33" hidden="1">
      <c r="A251" s="9"/>
      <c r="B251" s="10" t="s">
        <v>56</v>
      </c>
      <c r="C251" s="20"/>
      <c r="D251" s="20"/>
      <c r="E251" s="20"/>
    </row>
    <row r="252" spans="1:5" ht="16.5" hidden="1">
      <c r="A252" s="9" t="s">
        <v>16</v>
      </c>
      <c r="B252" s="10" t="s">
        <v>21</v>
      </c>
      <c r="C252" s="20"/>
      <c r="D252" s="20"/>
      <c r="E252" s="20"/>
    </row>
    <row r="253" spans="1:5" ht="16.5" hidden="1">
      <c r="A253" s="11">
        <v>3</v>
      </c>
      <c r="B253" s="12" t="s">
        <v>22</v>
      </c>
      <c r="C253" s="18"/>
      <c r="D253" s="20"/>
      <c r="E253" s="20"/>
    </row>
    <row r="254" spans="1:5" ht="17.25" hidden="1">
      <c r="A254" s="7" t="s">
        <v>23</v>
      </c>
      <c r="B254" s="8" t="s">
        <v>9</v>
      </c>
      <c r="C254" s="20"/>
      <c r="D254" s="20"/>
      <c r="E254" s="20"/>
    </row>
    <row r="255" spans="1:5" ht="16.5" hidden="1">
      <c r="A255" s="9"/>
      <c r="B255" s="10" t="s">
        <v>45</v>
      </c>
      <c r="C255" s="20"/>
      <c r="D255" s="20"/>
      <c r="E255" s="20"/>
    </row>
    <row r="256" spans="1:5" ht="17.25" hidden="1">
      <c r="A256" s="7" t="s">
        <v>24</v>
      </c>
      <c r="B256" s="8" t="s">
        <v>11</v>
      </c>
      <c r="C256" s="18"/>
      <c r="D256" s="20"/>
      <c r="E256" s="20"/>
    </row>
    <row r="257" spans="1:5" ht="17.25" hidden="1">
      <c r="A257" s="7"/>
      <c r="B257" s="10" t="s">
        <v>46</v>
      </c>
      <c r="C257" s="20"/>
      <c r="D257" s="20"/>
      <c r="E257" s="20"/>
    </row>
    <row r="258" spans="1:5" ht="33" hidden="1">
      <c r="A258" s="7"/>
      <c r="B258" s="10" t="s">
        <v>47</v>
      </c>
      <c r="C258" s="20"/>
      <c r="D258" s="20"/>
      <c r="E258" s="20"/>
    </row>
    <row r="259" spans="1:5" ht="16.5" hidden="1">
      <c r="A259" s="11" t="s">
        <v>58</v>
      </c>
      <c r="B259" s="12" t="s">
        <v>54</v>
      </c>
      <c r="C259" s="20"/>
      <c r="D259" s="20"/>
      <c r="E259" s="20"/>
    </row>
    <row r="260" spans="1:5" ht="16.5" hidden="1">
      <c r="A260" s="9"/>
      <c r="B260" s="10" t="s">
        <v>55</v>
      </c>
      <c r="C260" s="20"/>
      <c r="D260" s="20"/>
      <c r="E260" s="20"/>
    </row>
    <row r="261" spans="1:5" ht="16.5">
      <c r="A261" s="11" t="s">
        <v>25</v>
      </c>
      <c r="B261" s="12" t="s">
        <v>34</v>
      </c>
      <c r="C261" s="18">
        <f>D261+E261</f>
        <v>0</v>
      </c>
      <c r="D261" s="18">
        <f>D262+D266+D270+D274+D279</f>
        <v>0</v>
      </c>
      <c r="E261" s="18">
        <f>E262+E266+E270+E274+E279</f>
        <v>0</v>
      </c>
    </row>
    <row r="262" spans="1:5" ht="16.5" hidden="1">
      <c r="A262" s="11">
        <v>1</v>
      </c>
      <c r="B262" s="12" t="s">
        <v>19</v>
      </c>
      <c r="C262" s="18"/>
      <c r="D262" s="18"/>
      <c r="E262" s="18"/>
    </row>
    <row r="263" spans="1:5" ht="16.5" hidden="1">
      <c r="A263" s="9" t="s">
        <v>8</v>
      </c>
      <c r="B263" s="10" t="s">
        <v>20</v>
      </c>
      <c r="C263" s="20"/>
      <c r="D263" s="20"/>
      <c r="E263" s="20"/>
    </row>
    <row r="264" spans="1:5" ht="33" hidden="1">
      <c r="A264" s="9"/>
      <c r="B264" s="10" t="s">
        <v>35</v>
      </c>
      <c r="C264" s="20"/>
      <c r="D264" s="20"/>
      <c r="E264" s="20"/>
    </row>
    <row r="265" spans="1:5" ht="16.5" hidden="1">
      <c r="A265" s="9" t="s">
        <v>10</v>
      </c>
      <c r="B265" s="10" t="s">
        <v>21</v>
      </c>
      <c r="C265" s="20"/>
      <c r="D265" s="20"/>
      <c r="E265" s="20"/>
    </row>
    <row r="266" spans="1:5" ht="33" hidden="1">
      <c r="A266" s="11">
        <v>2</v>
      </c>
      <c r="B266" s="12" t="s">
        <v>26</v>
      </c>
      <c r="C266" s="20"/>
      <c r="D266" s="20"/>
      <c r="E266" s="20"/>
    </row>
    <row r="267" spans="1:5" ht="33" hidden="1">
      <c r="A267" s="9" t="s">
        <v>13</v>
      </c>
      <c r="B267" s="10" t="s">
        <v>27</v>
      </c>
      <c r="C267" s="20"/>
      <c r="D267" s="20"/>
      <c r="E267" s="20"/>
    </row>
    <row r="268" spans="1:5" ht="33" hidden="1">
      <c r="A268" s="9" t="s">
        <v>18</v>
      </c>
      <c r="B268" s="10" t="s">
        <v>28</v>
      </c>
      <c r="C268" s="20"/>
      <c r="D268" s="20"/>
      <c r="E268" s="20"/>
    </row>
    <row r="269" spans="1:5" ht="16.5" hidden="1">
      <c r="A269" s="9" t="s">
        <v>29</v>
      </c>
      <c r="B269" s="10" t="s">
        <v>17</v>
      </c>
      <c r="C269" s="20"/>
      <c r="D269" s="20"/>
      <c r="E269" s="20"/>
    </row>
    <row r="270" spans="1:5" ht="16.5" hidden="1">
      <c r="A270" s="11">
        <v>3</v>
      </c>
      <c r="B270" s="12" t="s">
        <v>59</v>
      </c>
      <c r="C270" s="20"/>
      <c r="D270" s="18">
        <f>D271+D273</f>
        <v>0</v>
      </c>
      <c r="E270" s="18">
        <f>E271+E273</f>
        <v>0</v>
      </c>
    </row>
    <row r="271" spans="1:5" ht="16.5" hidden="1">
      <c r="A271" s="9" t="s">
        <v>23</v>
      </c>
      <c r="B271" s="10" t="s">
        <v>38</v>
      </c>
      <c r="C271" s="20"/>
      <c r="D271" s="20"/>
      <c r="E271" s="20"/>
    </row>
    <row r="272" spans="1:5" ht="33" hidden="1">
      <c r="A272" s="9"/>
      <c r="B272" s="10" t="s">
        <v>35</v>
      </c>
      <c r="C272" s="20"/>
      <c r="D272" s="20"/>
      <c r="E272" s="20"/>
    </row>
    <row r="273" spans="1:5" ht="16.5" hidden="1">
      <c r="A273" s="9" t="s">
        <v>24</v>
      </c>
      <c r="B273" s="10" t="s">
        <v>17</v>
      </c>
      <c r="C273" s="20"/>
      <c r="D273" s="20"/>
      <c r="E273" s="20"/>
    </row>
    <row r="274" spans="1:5" ht="16.5">
      <c r="A274" s="11">
        <v>1</v>
      </c>
      <c r="B274" s="12" t="s">
        <v>60</v>
      </c>
      <c r="C274" s="18">
        <f>D274+E274</f>
        <v>0</v>
      </c>
      <c r="D274" s="18">
        <f>D275+D277</f>
        <v>0</v>
      </c>
      <c r="E274" s="18">
        <f>E275+E277</f>
        <v>0</v>
      </c>
    </row>
    <row r="275" spans="1:5" ht="33">
      <c r="A275" s="9" t="s">
        <v>8</v>
      </c>
      <c r="B275" s="10" t="s">
        <v>98</v>
      </c>
      <c r="C275" s="20">
        <f>D275+E275</f>
        <v>0</v>
      </c>
      <c r="D275" s="20"/>
      <c r="E275" s="18"/>
    </row>
    <row r="276" spans="1:5" ht="33">
      <c r="A276" s="9"/>
      <c r="B276" s="10" t="s">
        <v>35</v>
      </c>
      <c r="C276" s="20">
        <f>D276+E276</f>
        <v>0</v>
      </c>
      <c r="D276" s="18"/>
      <c r="E276" s="18"/>
    </row>
    <row r="277" spans="1:5" ht="16.5">
      <c r="A277" s="9" t="s">
        <v>10</v>
      </c>
      <c r="B277" s="10" t="s">
        <v>17</v>
      </c>
      <c r="C277" s="20">
        <f>D277+E277</f>
        <v>0</v>
      </c>
      <c r="D277" s="20"/>
      <c r="E277" s="20"/>
    </row>
    <row r="278" spans="1:5" ht="33">
      <c r="A278" s="9"/>
      <c r="B278" s="10" t="s">
        <v>96</v>
      </c>
      <c r="C278" s="20"/>
      <c r="D278" s="20"/>
      <c r="E278" s="20"/>
    </row>
    <row r="279" spans="1:5" ht="16.5">
      <c r="A279" s="11">
        <v>2</v>
      </c>
      <c r="B279" s="12" t="s">
        <v>63</v>
      </c>
      <c r="C279" s="18">
        <f>D279+E279</f>
        <v>0</v>
      </c>
      <c r="D279" s="18">
        <f>D280+D282</f>
        <v>0</v>
      </c>
      <c r="E279" s="18">
        <f>E280+E282</f>
        <v>0</v>
      </c>
    </row>
    <row r="280" spans="1:5" ht="16.5">
      <c r="A280" s="9" t="s">
        <v>13</v>
      </c>
      <c r="B280" s="10" t="s">
        <v>38</v>
      </c>
      <c r="C280" s="20">
        <f>D280+E280</f>
        <v>0</v>
      </c>
      <c r="D280" s="18"/>
      <c r="E280" s="18"/>
    </row>
    <row r="281" spans="1:5" ht="33">
      <c r="A281" s="9"/>
      <c r="B281" s="10" t="s">
        <v>35</v>
      </c>
      <c r="C281" s="20">
        <f>D281+E281</f>
        <v>0</v>
      </c>
      <c r="D281" s="18"/>
      <c r="E281" s="18"/>
    </row>
    <row r="282" spans="1:5" ht="16.5">
      <c r="A282" s="13" t="s">
        <v>18</v>
      </c>
      <c r="B282" s="25" t="s">
        <v>17</v>
      </c>
      <c r="C282" s="26">
        <f>D282+E282</f>
        <v>0</v>
      </c>
      <c r="D282" s="27"/>
      <c r="E282" s="27"/>
    </row>
    <row r="283" spans="1:5" ht="16.5">
      <c r="A283" s="53"/>
      <c r="B283" s="55" t="s">
        <v>102</v>
      </c>
      <c r="C283" s="54">
        <v>13</v>
      </c>
      <c r="D283" s="54">
        <v>13</v>
      </c>
      <c r="E283" s="54"/>
    </row>
    <row r="284" spans="1:5" ht="16.5">
      <c r="A284" s="29"/>
      <c r="B284" s="30" t="s">
        <v>30</v>
      </c>
      <c r="C284" s="32" t="s">
        <v>99</v>
      </c>
      <c r="D284" s="32" t="s">
        <v>99</v>
      </c>
      <c r="E284" s="32"/>
    </row>
    <row r="285" spans="1:5" ht="16.5">
      <c r="A285" s="13"/>
      <c r="B285" s="14" t="s">
        <v>31</v>
      </c>
      <c r="C285" s="34" t="s">
        <v>66</v>
      </c>
      <c r="D285" s="34" t="s">
        <v>66</v>
      </c>
      <c r="E285" s="47"/>
    </row>
    <row r="301" spans="1:5" ht="16.5">
      <c r="A301" s="3" t="s">
        <v>93</v>
      </c>
      <c r="B301" s="2"/>
      <c r="C301" s="2"/>
      <c r="D301" s="2"/>
      <c r="E301" s="2"/>
    </row>
    <row r="302" spans="1:5" ht="16.5">
      <c r="A302" s="114" t="s">
        <v>110</v>
      </c>
      <c r="B302" s="114"/>
      <c r="C302" s="114"/>
      <c r="D302" s="114"/>
      <c r="E302" s="114"/>
    </row>
    <row r="303" spans="1:5" ht="16.5">
      <c r="A303" s="115" t="s">
        <v>111</v>
      </c>
      <c r="B303" s="115"/>
      <c r="C303" s="115"/>
      <c r="D303" s="115"/>
      <c r="E303" s="115"/>
    </row>
    <row r="304" spans="1:5" ht="16.5">
      <c r="A304" s="2"/>
      <c r="B304" s="2"/>
      <c r="C304" s="2"/>
      <c r="D304" s="56" t="s">
        <v>94</v>
      </c>
    </row>
    <row r="305" spans="1:5" ht="16.5">
      <c r="A305" s="116" t="s">
        <v>33</v>
      </c>
      <c r="B305" s="116" t="s">
        <v>0</v>
      </c>
      <c r="C305" s="126" t="s">
        <v>73</v>
      </c>
      <c r="D305" s="127"/>
      <c r="E305" s="128"/>
    </row>
    <row r="306" spans="1:5" ht="16.5">
      <c r="A306" s="116"/>
      <c r="B306" s="116"/>
      <c r="C306" s="133" t="s">
        <v>112</v>
      </c>
      <c r="D306" s="134"/>
      <c r="E306" s="135"/>
    </row>
    <row r="307" spans="1:5">
      <c r="A307" s="116"/>
      <c r="B307" s="116"/>
      <c r="C307" s="117" t="s">
        <v>43</v>
      </c>
      <c r="D307" s="131" t="s">
        <v>75</v>
      </c>
      <c r="E307" s="129"/>
    </row>
    <row r="308" spans="1:5" ht="16.5">
      <c r="A308" s="57"/>
      <c r="B308" s="57"/>
      <c r="C308" s="119"/>
      <c r="D308" s="132"/>
      <c r="E308" s="130"/>
    </row>
    <row r="309" spans="1:5" ht="16.5">
      <c r="A309" s="4" t="s">
        <v>3</v>
      </c>
      <c r="B309" s="4" t="s">
        <v>4</v>
      </c>
      <c r="C309" s="4">
        <v>1</v>
      </c>
      <c r="D309" s="4">
        <v>2</v>
      </c>
      <c r="E309" s="4">
        <v>3</v>
      </c>
    </row>
    <row r="310" spans="1:5" ht="33">
      <c r="A310" s="5" t="s">
        <v>5</v>
      </c>
      <c r="B310" s="6" t="s">
        <v>6</v>
      </c>
      <c r="C310" s="18">
        <f>D310+E310</f>
        <v>0</v>
      </c>
      <c r="D310" s="19"/>
      <c r="E310" s="19"/>
    </row>
    <row r="311" spans="1:5" ht="17.25">
      <c r="A311" s="7">
        <v>1</v>
      </c>
      <c r="B311" s="8" t="s">
        <v>7</v>
      </c>
      <c r="C311" s="20"/>
      <c r="D311" s="20"/>
      <c r="E311" s="20"/>
    </row>
    <row r="312" spans="1:5" ht="16.5" hidden="1">
      <c r="A312" s="11" t="s">
        <v>8</v>
      </c>
      <c r="B312" s="12" t="s">
        <v>9</v>
      </c>
      <c r="C312" s="20"/>
      <c r="D312" s="20"/>
      <c r="E312" s="20"/>
    </row>
    <row r="313" spans="1:5" ht="16.5" hidden="1">
      <c r="A313" s="9"/>
      <c r="B313" s="10" t="s">
        <v>45</v>
      </c>
      <c r="C313" s="20"/>
      <c r="D313" s="20"/>
      <c r="E313" s="20"/>
    </row>
    <row r="314" spans="1:5" ht="16.5" hidden="1">
      <c r="A314" s="11" t="s">
        <v>10</v>
      </c>
      <c r="B314" s="12" t="s">
        <v>11</v>
      </c>
      <c r="C314" s="18"/>
      <c r="D314" s="20"/>
      <c r="E314" s="20"/>
    </row>
    <row r="315" spans="1:5" ht="16.5" hidden="1">
      <c r="A315" s="9"/>
      <c r="B315" s="10" t="s">
        <v>46</v>
      </c>
      <c r="C315" s="20"/>
      <c r="D315" s="20"/>
      <c r="E315" s="20"/>
    </row>
    <row r="316" spans="1:5" ht="33" hidden="1">
      <c r="A316" s="9"/>
      <c r="B316" s="10" t="s">
        <v>47</v>
      </c>
      <c r="C316" s="20"/>
      <c r="D316" s="20"/>
      <c r="E316" s="20"/>
    </row>
    <row r="317" spans="1:5" ht="16.5" hidden="1">
      <c r="A317" s="11" t="s">
        <v>53</v>
      </c>
      <c r="B317" s="12" t="s">
        <v>54</v>
      </c>
      <c r="C317" s="18"/>
      <c r="D317" s="20"/>
      <c r="E317" s="20"/>
    </row>
    <row r="318" spans="1:5" ht="16.5" hidden="1">
      <c r="A318" s="9"/>
      <c r="B318" s="10" t="s">
        <v>55</v>
      </c>
      <c r="C318" s="20"/>
      <c r="D318" s="20"/>
      <c r="E318" s="20"/>
    </row>
    <row r="319" spans="1:5" ht="16.5">
      <c r="A319" s="11">
        <v>2</v>
      </c>
      <c r="B319" s="12" t="s">
        <v>12</v>
      </c>
      <c r="C319" s="18"/>
      <c r="D319" s="18"/>
      <c r="E319" s="18"/>
    </row>
    <row r="320" spans="1:5" ht="17.25" hidden="1">
      <c r="A320" s="7" t="s">
        <v>13</v>
      </c>
      <c r="B320" s="8" t="s">
        <v>14</v>
      </c>
      <c r="C320" s="20"/>
      <c r="D320" s="20"/>
      <c r="E320" s="20"/>
    </row>
    <row r="321" spans="1:5" ht="16.5" hidden="1">
      <c r="A321" s="9" t="s">
        <v>15</v>
      </c>
      <c r="B321" s="10" t="s">
        <v>38</v>
      </c>
      <c r="C321" s="20"/>
      <c r="D321" s="20"/>
      <c r="E321" s="20"/>
    </row>
    <row r="322" spans="1:5" ht="33" hidden="1">
      <c r="A322" s="9"/>
      <c r="B322" s="10" t="s">
        <v>36</v>
      </c>
      <c r="C322" s="20"/>
      <c r="D322" s="20"/>
      <c r="E322" s="20"/>
    </row>
    <row r="323" spans="1:5" ht="16.5" hidden="1">
      <c r="A323" s="9" t="s">
        <v>16</v>
      </c>
      <c r="B323" s="10" t="s">
        <v>17</v>
      </c>
      <c r="C323" s="20"/>
      <c r="D323" s="20"/>
      <c r="E323" s="20"/>
    </row>
    <row r="324" spans="1:5" ht="17.25" hidden="1">
      <c r="A324" s="7" t="s">
        <v>18</v>
      </c>
      <c r="B324" s="8" t="s">
        <v>19</v>
      </c>
      <c r="C324" s="18"/>
      <c r="D324" s="20"/>
      <c r="E324" s="20"/>
    </row>
    <row r="325" spans="1:5" ht="16.5" hidden="1">
      <c r="A325" s="9" t="s">
        <v>15</v>
      </c>
      <c r="B325" s="10" t="s">
        <v>20</v>
      </c>
      <c r="C325" s="20"/>
      <c r="D325" s="20"/>
      <c r="E325" s="20"/>
    </row>
    <row r="326" spans="1:5" ht="33" hidden="1">
      <c r="A326" s="9"/>
      <c r="B326" s="10" t="s">
        <v>56</v>
      </c>
      <c r="C326" s="20"/>
      <c r="D326" s="20"/>
      <c r="E326" s="20"/>
    </row>
    <row r="327" spans="1:5" ht="16.5" hidden="1">
      <c r="A327" s="9" t="s">
        <v>16</v>
      </c>
      <c r="B327" s="10" t="s">
        <v>21</v>
      </c>
      <c r="C327" s="20"/>
      <c r="D327" s="20"/>
      <c r="E327" s="20"/>
    </row>
    <row r="328" spans="1:5" ht="16.5">
      <c r="A328" s="11">
        <v>3</v>
      </c>
      <c r="B328" s="12" t="s">
        <v>22</v>
      </c>
      <c r="C328" s="18"/>
      <c r="D328" s="20"/>
      <c r="E328" s="20"/>
    </row>
    <row r="329" spans="1:5" ht="17.25" hidden="1">
      <c r="A329" s="7" t="s">
        <v>23</v>
      </c>
      <c r="B329" s="8" t="s">
        <v>9</v>
      </c>
      <c r="C329" s="20"/>
      <c r="D329" s="20"/>
      <c r="E329" s="20"/>
    </row>
    <row r="330" spans="1:5" ht="16.5" hidden="1">
      <c r="A330" s="9"/>
      <c r="B330" s="10" t="s">
        <v>45</v>
      </c>
      <c r="C330" s="20"/>
      <c r="D330" s="20"/>
      <c r="E330" s="20"/>
    </row>
    <row r="331" spans="1:5" ht="17.25" hidden="1">
      <c r="A331" s="7" t="s">
        <v>24</v>
      </c>
      <c r="B331" s="8" t="s">
        <v>11</v>
      </c>
      <c r="C331" s="18"/>
      <c r="D331" s="20"/>
      <c r="E331" s="20"/>
    </row>
    <row r="332" spans="1:5" ht="17.25" hidden="1">
      <c r="A332" s="7"/>
      <c r="B332" s="10" t="s">
        <v>46</v>
      </c>
      <c r="C332" s="20"/>
      <c r="D332" s="20"/>
      <c r="E332" s="20"/>
    </row>
    <row r="333" spans="1:5" ht="33" hidden="1">
      <c r="A333" s="7"/>
      <c r="B333" s="10" t="s">
        <v>47</v>
      </c>
      <c r="C333" s="20"/>
      <c r="D333" s="20"/>
      <c r="E333" s="20"/>
    </row>
    <row r="334" spans="1:5" ht="16.5" hidden="1">
      <c r="A334" s="11" t="s">
        <v>58</v>
      </c>
      <c r="B334" s="12" t="s">
        <v>54</v>
      </c>
      <c r="C334" s="20"/>
      <c r="D334" s="20"/>
      <c r="E334" s="20"/>
    </row>
    <row r="335" spans="1:5" ht="16.5" hidden="1">
      <c r="A335" s="9"/>
      <c r="B335" s="10" t="s">
        <v>55</v>
      </c>
      <c r="C335" s="20"/>
      <c r="D335" s="20"/>
      <c r="E335" s="20"/>
    </row>
    <row r="336" spans="1:5" ht="16.5">
      <c r="A336" s="11" t="s">
        <v>25</v>
      </c>
      <c r="B336" s="12" t="s">
        <v>34</v>
      </c>
      <c r="C336" s="18">
        <f>D336+E336</f>
        <v>0</v>
      </c>
      <c r="D336" s="18">
        <f>D337+D341+D345+D349+D354</f>
        <v>0</v>
      </c>
      <c r="E336" s="18">
        <f>E337+E341+E345+E349+E354</f>
        <v>0</v>
      </c>
    </row>
    <row r="337" spans="1:5" ht="16.5">
      <c r="A337" s="11">
        <v>1</v>
      </c>
      <c r="B337" s="12" t="s">
        <v>19</v>
      </c>
      <c r="C337" s="18"/>
      <c r="D337" s="18"/>
      <c r="E337" s="18"/>
    </row>
    <row r="338" spans="1:5" ht="16.5" hidden="1">
      <c r="A338" s="9" t="s">
        <v>8</v>
      </c>
      <c r="B338" s="10" t="s">
        <v>20</v>
      </c>
      <c r="C338" s="20"/>
      <c r="D338" s="20"/>
      <c r="E338" s="20"/>
    </row>
    <row r="339" spans="1:5" ht="33" hidden="1">
      <c r="A339" s="9"/>
      <c r="B339" s="10" t="s">
        <v>35</v>
      </c>
      <c r="C339" s="20"/>
      <c r="D339" s="20"/>
      <c r="E339" s="20"/>
    </row>
    <row r="340" spans="1:5" ht="16.5" hidden="1">
      <c r="A340" s="9" t="s">
        <v>10</v>
      </c>
      <c r="B340" s="10" t="s">
        <v>21</v>
      </c>
      <c r="C340" s="20"/>
      <c r="D340" s="20"/>
      <c r="E340" s="20"/>
    </row>
    <row r="341" spans="1:5" ht="33">
      <c r="A341" s="11">
        <v>2</v>
      </c>
      <c r="B341" s="12" t="s">
        <v>26</v>
      </c>
      <c r="C341" s="20"/>
      <c r="D341" s="20"/>
      <c r="E341" s="20"/>
    </row>
    <row r="342" spans="1:5" ht="33" hidden="1">
      <c r="A342" s="9" t="s">
        <v>13</v>
      </c>
      <c r="B342" s="10" t="s">
        <v>27</v>
      </c>
      <c r="C342" s="20"/>
      <c r="D342" s="20"/>
      <c r="E342" s="20"/>
    </row>
    <row r="343" spans="1:5" ht="33" hidden="1">
      <c r="A343" s="9" t="s">
        <v>18</v>
      </c>
      <c r="B343" s="10" t="s">
        <v>28</v>
      </c>
      <c r="C343" s="20"/>
      <c r="D343" s="20"/>
      <c r="E343" s="20"/>
    </row>
    <row r="344" spans="1:5" ht="16.5" hidden="1">
      <c r="A344" s="9" t="s">
        <v>29</v>
      </c>
      <c r="B344" s="10" t="s">
        <v>17</v>
      </c>
      <c r="C344" s="20"/>
      <c r="D344" s="20"/>
      <c r="E344" s="20"/>
    </row>
    <row r="345" spans="1:5" ht="16.5">
      <c r="A345" s="11">
        <v>3</v>
      </c>
      <c r="B345" s="12" t="s">
        <v>59</v>
      </c>
      <c r="C345" s="20"/>
      <c r="D345" s="18">
        <f>D346+D348</f>
        <v>0</v>
      </c>
      <c r="E345" s="18">
        <f>E346+E348</f>
        <v>0</v>
      </c>
    </row>
    <row r="346" spans="1:5" ht="16.5" hidden="1">
      <c r="A346" s="9" t="s">
        <v>23</v>
      </c>
      <c r="B346" s="10" t="s">
        <v>38</v>
      </c>
      <c r="C346" s="20"/>
      <c r="D346" s="20"/>
      <c r="E346" s="20"/>
    </row>
    <row r="347" spans="1:5" ht="33" hidden="1">
      <c r="A347" s="9"/>
      <c r="B347" s="10" t="s">
        <v>35</v>
      </c>
      <c r="C347" s="20"/>
      <c r="D347" s="20"/>
      <c r="E347" s="20"/>
    </row>
    <row r="348" spans="1:5" ht="16.5" hidden="1">
      <c r="A348" s="9" t="s">
        <v>24</v>
      </c>
      <c r="B348" s="10" t="s">
        <v>17</v>
      </c>
      <c r="C348" s="20"/>
      <c r="D348" s="20"/>
      <c r="E348" s="20"/>
    </row>
    <row r="349" spans="1:5" ht="16.5">
      <c r="A349" s="11">
        <v>4</v>
      </c>
      <c r="B349" s="12" t="s">
        <v>60</v>
      </c>
      <c r="C349" s="18">
        <f>D349+E349</f>
        <v>0</v>
      </c>
      <c r="D349" s="18">
        <f>D350+D352</f>
        <v>0</v>
      </c>
      <c r="E349" s="18">
        <f>E350+E352</f>
        <v>0</v>
      </c>
    </row>
    <row r="350" spans="1:5" ht="33">
      <c r="A350" s="9">
        <v>4.0999999999999996</v>
      </c>
      <c r="B350" s="10" t="s">
        <v>72</v>
      </c>
      <c r="C350" s="20">
        <f>D350+E350</f>
        <v>0</v>
      </c>
      <c r="D350" s="20"/>
      <c r="E350" s="18"/>
    </row>
    <row r="351" spans="1:5" ht="33">
      <c r="A351" s="9"/>
      <c r="B351" s="10" t="s">
        <v>35</v>
      </c>
      <c r="C351" s="20">
        <f>D351+E351</f>
        <v>0</v>
      </c>
      <c r="D351" s="18"/>
      <c r="E351" s="18"/>
    </row>
    <row r="352" spans="1:5" ht="16.5">
      <c r="A352" s="9">
        <v>4.2</v>
      </c>
      <c r="B352" s="10" t="s">
        <v>17</v>
      </c>
      <c r="C352" s="20">
        <f>D352+E352</f>
        <v>0</v>
      </c>
      <c r="D352" s="20"/>
      <c r="E352" s="20"/>
    </row>
    <row r="353" spans="1:5" ht="33">
      <c r="A353" s="9"/>
      <c r="B353" s="10" t="s">
        <v>96</v>
      </c>
      <c r="C353" s="20"/>
      <c r="D353" s="20"/>
      <c r="E353" s="20"/>
    </row>
    <row r="354" spans="1:5" ht="16.5">
      <c r="A354" s="11">
        <v>5</v>
      </c>
      <c r="B354" s="12" t="s">
        <v>63</v>
      </c>
      <c r="C354" s="18">
        <f>D354+E354</f>
        <v>0</v>
      </c>
      <c r="D354" s="18">
        <f>D355+D357</f>
        <v>0</v>
      </c>
      <c r="E354" s="18">
        <f>E355+E357</f>
        <v>0</v>
      </c>
    </row>
    <row r="355" spans="1:5" ht="16.5" hidden="1">
      <c r="A355" s="9" t="s">
        <v>13</v>
      </c>
      <c r="B355" s="10" t="s">
        <v>38</v>
      </c>
      <c r="C355" s="20">
        <f>D355+E355</f>
        <v>0</v>
      </c>
      <c r="D355" s="18"/>
      <c r="E355" s="18"/>
    </row>
    <row r="356" spans="1:5" ht="33" hidden="1">
      <c r="A356" s="9"/>
      <c r="B356" s="10" t="s">
        <v>35</v>
      </c>
      <c r="C356" s="20">
        <f>D356+E356</f>
        <v>0</v>
      </c>
      <c r="D356" s="18"/>
      <c r="E356" s="18"/>
    </row>
    <row r="357" spans="1:5" ht="16.5" hidden="1">
      <c r="A357" s="13" t="s">
        <v>18</v>
      </c>
      <c r="B357" s="25" t="s">
        <v>17</v>
      </c>
      <c r="C357" s="26">
        <f>D357+E357</f>
        <v>0</v>
      </c>
      <c r="D357" s="27"/>
      <c r="E357" s="27"/>
    </row>
    <row r="358" spans="1:5" ht="16.5">
      <c r="A358" s="53"/>
      <c r="B358" s="55" t="s">
        <v>102</v>
      </c>
      <c r="C358" s="54">
        <v>12</v>
      </c>
      <c r="D358" s="54">
        <v>12</v>
      </c>
      <c r="E358" s="54"/>
    </row>
    <row r="359" spans="1:5" ht="16.5">
      <c r="A359" s="29"/>
      <c r="B359" s="30" t="s">
        <v>30</v>
      </c>
      <c r="C359" s="32" t="s">
        <v>81</v>
      </c>
      <c r="D359" s="32" t="s">
        <v>99</v>
      </c>
      <c r="E359" s="32"/>
    </row>
    <row r="360" spans="1:5" ht="16.5">
      <c r="A360" s="13"/>
      <c r="B360" s="14" t="s">
        <v>31</v>
      </c>
      <c r="C360" s="34" t="s">
        <v>66</v>
      </c>
      <c r="D360" s="34" t="s">
        <v>66</v>
      </c>
      <c r="E360" s="47"/>
    </row>
  </sheetData>
  <mergeCells count="45">
    <mergeCell ref="A302:E302"/>
    <mergeCell ref="A303:E303"/>
    <mergeCell ref="A305:A307"/>
    <mergeCell ref="B305:B307"/>
    <mergeCell ref="C305:E305"/>
    <mergeCell ref="C306:E306"/>
    <mergeCell ref="C307:C308"/>
    <mergeCell ref="D307:D308"/>
    <mergeCell ref="E307:E308"/>
    <mergeCell ref="A227:E227"/>
    <mergeCell ref="A228:E228"/>
    <mergeCell ref="A230:A232"/>
    <mergeCell ref="B230:B232"/>
    <mergeCell ref="C230:E230"/>
    <mergeCell ref="C231:E231"/>
    <mergeCell ref="C232:C233"/>
    <mergeCell ref="D232:D233"/>
    <mergeCell ref="E232:E233"/>
    <mergeCell ref="A152:E152"/>
    <mergeCell ref="A153:E153"/>
    <mergeCell ref="A155:A157"/>
    <mergeCell ref="B155:B157"/>
    <mergeCell ref="C155:E155"/>
    <mergeCell ref="C156:E156"/>
    <mergeCell ref="C157:C158"/>
    <mergeCell ref="D157:D158"/>
    <mergeCell ref="E157:E158"/>
    <mergeCell ref="A77:E77"/>
    <mergeCell ref="A78:E78"/>
    <mergeCell ref="A80:A82"/>
    <mergeCell ref="B80:B82"/>
    <mergeCell ref="C80:E80"/>
    <mergeCell ref="C81:E81"/>
    <mergeCell ref="C82:C83"/>
    <mergeCell ref="D82:D83"/>
    <mergeCell ref="E82:E83"/>
    <mergeCell ref="A3:E3"/>
    <mergeCell ref="A4:E4"/>
    <mergeCell ref="A6:A8"/>
    <mergeCell ref="B6:B8"/>
    <mergeCell ref="C6:E6"/>
    <mergeCell ref="C7:E7"/>
    <mergeCell ref="C8:C9"/>
    <mergeCell ref="D8:D9"/>
    <mergeCell ref="E8:E9"/>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Q83"/>
  <sheetViews>
    <sheetView tabSelected="1" zoomScaleNormal="100" workbookViewId="0">
      <selection activeCell="I70" sqref="I70"/>
    </sheetView>
  </sheetViews>
  <sheetFormatPr defaultRowHeight="15.75"/>
  <cols>
    <col min="1" max="1" width="5" customWidth="1"/>
    <col min="2" max="2" width="45" customWidth="1"/>
    <col min="3" max="3" width="13" customWidth="1"/>
    <col min="4" max="5" width="12" customWidth="1"/>
    <col min="6" max="6" width="11.25" hidden="1" customWidth="1"/>
    <col min="7" max="7" width="11.625" customWidth="1"/>
    <col min="8" max="8" width="10.875" customWidth="1"/>
    <col min="9" max="9" width="11.625" customWidth="1"/>
    <col min="10" max="10" width="12.625" customWidth="1"/>
    <col min="11" max="12" width="11.75" customWidth="1"/>
    <col min="13" max="13" width="10.875" customWidth="1"/>
    <col min="14" max="14" width="12.125" customWidth="1"/>
    <col min="15" max="15" width="10.625" hidden="1" customWidth="1"/>
    <col min="16" max="16" width="11.875" hidden="1" customWidth="1"/>
    <col min="17" max="17" width="13.375" customWidth="1"/>
  </cols>
  <sheetData>
    <row r="1" spans="1:16" ht="16.5">
      <c r="A1" s="1" t="s">
        <v>40</v>
      </c>
      <c r="B1" s="2"/>
      <c r="C1" s="2"/>
      <c r="D1" s="2"/>
      <c r="E1" s="2"/>
      <c r="F1" s="2"/>
      <c r="G1" s="2"/>
      <c r="H1" s="2"/>
      <c r="I1" s="2"/>
      <c r="J1" s="2"/>
      <c r="K1" s="2"/>
      <c r="L1" s="2"/>
      <c r="M1" s="2"/>
      <c r="N1" s="64" t="s">
        <v>117</v>
      </c>
      <c r="O1" s="2"/>
    </row>
    <row r="2" spans="1:16" ht="16.5">
      <c r="A2" s="3" t="s">
        <v>67</v>
      </c>
      <c r="B2" s="2"/>
      <c r="C2" s="2"/>
      <c r="D2" s="2"/>
      <c r="E2" s="2"/>
      <c r="F2" s="2"/>
      <c r="G2" s="2"/>
      <c r="H2" s="2"/>
      <c r="I2" s="2"/>
      <c r="J2" s="2"/>
      <c r="K2" s="2"/>
      <c r="L2" s="2"/>
      <c r="M2" s="2"/>
      <c r="N2" s="2"/>
      <c r="O2" s="2"/>
      <c r="P2" s="2"/>
    </row>
    <row r="3" spans="1:16" ht="16.5">
      <c r="A3" s="2"/>
      <c r="B3" s="2"/>
      <c r="C3" s="2"/>
      <c r="D3" s="2"/>
      <c r="E3" s="2"/>
      <c r="F3" s="2"/>
      <c r="G3" s="2"/>
      <c r="H3" s="2"/>
      <c r="I3" s="2"/>
      <c r="J3" s="2"/>
      <c r="K3" s="2"/>
      <c r="L3" s="2"/>
      <c r="M3" s="2"/>
      <c r="N3" s="2"/>
      <c r="O3" s="2"/>
      <c r="P3" s="2"/>
    </row>
    <row r="4" spans="1:16" ht="16.5">
      <c r="A4" s="114" t="s">
        <v>178</v>
      </c>
      <c r="B4" s="114"/>
      <c r="C4" s="114"/>
      <c r="D4" s="114"/>
      <c r="E4" s="114"/>
      <c r="F4" s="114"/>
      <c r="G4" s="114"/>
      <c r="H4" s="114"/>
      <c r="I4" s="114"/>
      <c r="J4" s="114"/>
      <c r="K4" s="114"/>
      <c r="L4" s="114"/>
      <c r="M4" s="114"/>
      <c r="N4" s="114"/>
      <c r="O4" s="40"/>
      <c r="P4" s="40"/>
    </row>
    <row r="5" spans="1:16" ht="16.5">
      <c r="A5" s="115" t="s">
        <v>177</v>
      </c>
      <c r="B5" s="115"/>
      <c r="C5" s="115"/>
      <c r="D5" s="115"/>
      <c r="E5" s="115"/>
      <c r="F5" s="115"/>
      <c r="G5" s="115"/>
      <c r="H5" s="115"/>
      <c r="I5" s="115"/>
      <c r="J5" s="115"/>
      <c r="K5" s="115"/>
      <c r="L5" s="115"/>
      <c r="M5" s="115"/>
      <c r="N5" s="115"/>
      <c r="O5" s="40"/>
      <c r="P5" s="40"/>
    </row>
    <row r="6" spans="1:16" ht="16.5">
      <c r="A6" s="115" t="s">
        <v>118</v>
      </c>
      <c r="B6" s="115"/>
      <c r="C6" s="115"/>
      <c r="D6" s="115"/>
      <c r="E6" s="115"/>
      <c r="F6" s="115"/>
      <c r="G6" s="115"/>
      <c r="H6" s="115"/>
      <c r="I6" s="115"/>
      <c r="J6" s="115"/>
      <c r="K6" s="115"/>
      <c r="L6" s="115"/>
      <c r="M6" s="115"/>
      <c r="N6" s="115"/>
      <c r="O6" s="2"/>
      <c r="P6" s="2"/>
    </row>
    <row r="7" spans="1:16" ht="16.5">
      <c r="A7" s="2"/>
      <c r="B7" s="2"/>
      <c r="C7" s="2"/>
      <c r="D7" s="2"/>
      <c r="E7" s="15"/>
      <c r="F7" s="15"/>
      <c r="G7" s="15"/>
      <c r="H7" s="15"/>
      <c r="I7" s="15"/>
      <c r="J7" s="15"/>
      <c r="K7" s="15"/>
      <c r="L7" s="15"/>
      <c r="M7" s="138" t="s">
        <v>37</v>
      </c>
      <c r="N7" s="138"/>
      <c r="O7" s="15"/>
      <c r="P7" s="2"/>
    </row>
    <row r="8" spans="1:16" ht="16.5">
      <c r="A8" s="117" t="s">
        <v>33</v>
      </c>
      <c r="B8" s="117" t="s">
        <v>0</v>
      </c>
      <c r="C8" s="117" t="s">
        <v>1</v>
      </c>
      <c r="D8" s="126" t="s">
        <v>2</v>
      </c>
      <c r="E8" s="127"/>
      <c r="F8" s="127"/>
      <c r="G8" s="127"/>
      <c r="H8" s="127"/>
      <c r="I8" s="127"/>
      <c r="J8" s="127"/>
      <c r="K8" s="127"/>
      <c r="L8" s="127"/>
      <c r="M8" s="127"/>
      <c r="N8" s="127"/>
      <c r="O8" s="127"/>
      <c r="P8" s="128"/>
    </row>
    <row r="9" spans="1:16" ht="66">
      <c r="A9" s="118"/>
      <c r="B9" s="118"/>
      <c r="C9" s="118"/>
      <c r="D9" s="126" t="s">
        <v>88</v>
      </c>
      <c r="E9" s="127"/>
      <c r="F9" s="127"/>
      <c r="G9" s="127"/>
      <c r="H9" s="127"/>
      <c r="I9" s="127"/>
      <c r="J9" s="127"/>
      <c r="K9" s="128"/>
      <c r="L9" s="91" t="s">
        <v>114</v>
      </c>
      <c r="M9" s="91" t="s">
        <v>116</v>
      </c>
      <c r="N9" s="90" t="s">
        <v>42</v>
      </c>
      <c r="O9" s="91"/>
      <c r="P9" s="90"/>
    </row>
    <row r="10" spans="1:16" ht="15.75" customHeight="1">
      <c r="A10" s="118"/>
      <c r="B10" s="118"/>
      <c r="C10" s="118"/>
      <c r="D10" s="117" t="s">
        <v>43</v>
      </c>
      <c r="E10" s="136" t="s">
        <v>154</v>
      </c>
      <c r="F10" s="136" t="s">
        <v>70</v>
      </c>
      <c r="G10" s="136" t="s">
        <v>155</v>
      </c>
      <c r="H10" s="136" t="s">
        <v>44</v>
      </c>
      <c r="I10" s="136" t="s">
        <v>156</v>
      </c>
      <c r="J10" s="136" t="s">
        <v>157</v>
      </c>
      <c r="K10" s="136" t="s">
        <v>158</v>
      </c>
      <c r="L10" s="136" t="s">
        <v>156</v>
      </c>
      <c r="M10" s="136" t="s">
        <v>44</v>
      </c>
      <c r="N10" s="136" t="s">
        <v>156</v>
      </c>
      <c r="O10" s="136"/>
      <c r="P10" s="136"/>
    </row>
    <row r="11" spans="1:16" ht="15.75" customHeight="1">
      <c r="A11" s="119"/>
      <c r="B11" s="119"/>
      <c r="C11" s="119"/>
      <c r="D11" s="119"/>
      <c r="E11" s="137"/>
      <c r="F11" s="137"/>
      <c r="G11" s="137"/>
      <c r="H11" s="137"/>
      <c r="I11" s="137"/>
      <c r="J11" s="137"/>
      <c r="K11" s="137"/>
      <c r="L11" s="137"/>
      <c r="M11" s="137"/>
      <c r="N11" s="137"/>
      <c r="O11" s="137"/>
      <c r="P11" s="137"/>
    </row>
    <row r="12" spans="1:16" ht="16.5">
      <c r="A12" s="4" t="s">
        <v>3</v>
      </c>
      <c r="B12" s="4" t="s">
        <v>4</v>
      </c>
      <c r="C12" s="4">
        <v>1</v>
      </c>
      <c r="D12" s="4"/>
      <c r="E12" s="4">
        <v>2</v>
      </c>
      <c r="F12" s="4"/>
      <c r="G12" s="4">
        <v>3</v>
      </c>
      <c r="H12" s="4"/>
      <c r="I12" s="4">
        <v>4</v>
      </c>
      <c r="J12" s="4">
        <v>5</v>
      </c>
      <c r="K12" s="4">
        <v>7</v>
      </c>
      <c r="L12" s="4"/>
      <c r="M12" s="16">
        <v>10</v>
      </c>
      <c r="N12" s="16">
        <v>11</v>
      </c>
      <c r="O12" s="16"/>
      <c r="P12" s="16"/>
    </row>
    <row r="13" spans="1:16" ht="16.5">
      <c r="A13" s="5" t="s">
        <v>5</v>
      </c>
      <c r="B13" s="6" t="s">
        <v>6</v>
      </c>
      <c r="C13" s="58">
        <f>D13+M13+N13+O13+P13</f>
        <v>95999530</v>
      </c>
      <c r="D13" s="17">
        <f>E13+G13+I13+J13+K13</f>
        <v>3471100</v>
      </c>
      <c r="E13" s="19"/>
      <c r="F13" s="19"/>
      <c r="G13" s="19"/>
      <c r="H13" s="19"/>
      <c r="I13" s="19"/>
      <c r="J13" s="17">
        <f>J14+J28</f>
        <v>3471100</v>
      </c>
      <c r="K13" s="17">
        <f t="shared" ref="K13" si="0">K14</f>
        <v>0</v>
      </c>
      <c r="L13" s="17"/>
      <c r="M13" s="17">
        <f>M14</f>
        <v>20000</v>
      </c>
      <c r="N13" s="17">
        <f>N14</f>
        <v>92508430</v>
      </c>
      <c r="O13" s="17"/>
      <c r="P13" s="17"/>
    </row>
    <row r="14" spans="1:16" ht="17.25">
      <c r="A14" s="7">
        <v>1</v>
      </c>
      <c r="B14" s="8" t="s">
        <v>7</v>
      </c>
      <c r="C14" s="59">
        <f>D14+M14+N14+O14+P14</f>
        <v>94099530</v>
      </c>
      <c r="D14" s="20">
        <f>E14+G14+I14+J14+K14</f>
        <v>1571100</v>
      </c>
      <c r="E14" s="20"/>
      <c r="F14" s="20"/>
      <c r="G14" s="20"/>
      <c r="H14" s="20"/>
      <c r="I14" s="20"/>
      <c r="J14" s="18">
        <f>J15+J17</f>
        <v>1571100</v>
      </c>
      <c r="K14" s="18">
        <f t="shared" ref="K14" si="1">K15+K17+K28</f>
        <v>0</v>
      </c>
      <c r="L14" s="18"/>
      <c r="M14" s="18">
        <f>M15+M17+M28</f>
        <v>20000</v>
      </c>
      <c r="N14" s="18">
        <f>N15+N17+N28</f>
        <v>92508430</v>
      </c>
      <c r="O14" s="18"/>
      <c r="P14" s="18"/>
    </row>
    <row r="15" spans="1:16" ht="16.5">
      <c r="A15" s="11" t="s">
        <v>8</v>
      </c>
      <c r="B15" s="12" t="s">
        <v>9</v>
      </c>
      <c r="C15" s="18">
        <f t="shared" ref="C15:C22" si="2">D15+M15+N15+O15+P15</f>
        <v>3985460</v>
      </c>
      <c r="D15" s="18">
        <f t="shared" ref="D15:D79" si="3">E15+G15+I15+J15+K15</f>
        <v>0</v>
      </c>
      <c r="E15" s="20"/>
      <c r="F15" s="20"/>
      <c r="G15" s="20"/>
      <c r="H15" s="20"/>
      <c r="I15" s="20"/>
      <c r="J15" s="20"/>
      <c r="K15" s="20"/>
      <c r="L15" s="20"/>
      <c r="M15" s="21"/>
      <c r="N15" s="21">
        <f>N16</f>
        <v>3985460</v>
      </c>
      <c r="O15" s="21"/>
      <c r="P15" s="21"/>
    </row>
    <row r="16" spans="1:16" ht="16.5">
      <c r="A16" s="9"/>
      <c r="B16" s="10" t="s">
        <v>45</v>
      </c>
      <c r="C16" s="20">
        <f>D16+M16+N16+O16+P16</f>
        <v>3985460</v>
      </c>
      <c r="D16" s="20">
        <f t="shared" si="3"/>
        <v>0</v>
      </c>
      <c r="E16" s="20"/>
      <c r="F16" s="20"/>
      <c r="G16" s="20"/>
      <c r="H16" s="20"/>
      <c r="I16" s="20"/>
      <c r="J16" s="20"/>
      <c r="K16" s="20"/>
      <c r="L16" s="20"/>
      <c r="M16" s="21"/>
      <c r="N16" s="21">
        <v>3985460</v>
      </c>
      <c r="O16" s="21"/>
      <c r="P16" s="21"/>
    </row>
    <row r="17" spans="1:16" ht="16.5">
      <c r="A17" s="11" t="s">
        <v>10</v>
      </c>
      <c r="B17" s="12" t="s">
        <v>11</v>
      </c>
      <c r="C17" s="18">
        <f t="shared" si="2"/>
        <v>90114070</v>
      </c>
      <c r="D17" s="18">
        <f t="shared" si="3"/>
        <v>1571100</v>
      </c>
      <c r="E17" s="20"/>
      <c r="F17" s="20"/>
      <c r="G17" s="20"/>
      <c r="H17" s="20"/>
      <c r="I17" s="20"/>
      <c r="J17" s="18">
        <f>SUM(J18:J27)</f>
        <v>1571100</v>
      </c>
      <c r="K17" s="18">
        <f t="shared" ref="K17" si="4">SUM(K18:K27)</f>
        <v>0</v>
      </c>
      <c r="L17" s="18"/>
      <c r="M17" s="18">
        <f>SUM(M18:M27)</f>
        <v>20000</v>
      </c>
      <c r="N17" s="18">
        <f>SUM(N18:N27)</f>
        <v>88522970</v>
      </c>
      <c r="O17" s="18"/>
      <c r="P17" s="18"/>
    </row>
    <row r="18" spans="1:16" ht="16.5">
      <c r="A18" s="9"/>
      <c r="B18" s="10" t="s">
        <v>46</v>
      </c>
      <c r="C18" s="20">
        <f t="shared" si="2"/>
        <v>142100</v>
      </c>
      <c r="D18" s="20">
        <f t="shared" si="3"/>
        <v>142100</v>
      </c>
      <c r="E18" s="20"/>
      <c r="F18" s="20"/>
      <c r="G18" s="20"/>
      <c r="H18" s="20"/>
      <c r="I18" s="20"/>
      <c r="J18" s="20">
        <v>142100</v>
      </c>
      <c r="K18" s="20"/>
      <c r="L18" s="20"/>
      <c r="M18" s="21"/>
      <c r="N18" s="21"/>
      <c r="O18" s="21"/>
      <c r="P18" s="21"/>
    </row>
    <row r="19" spans="1:16" ht="16.5">
      <c r="A19" s="9"/>
      <c r="B19" s="10" t="s">
        <v>179</v>
      </c>
      <c r="C19" s="20">
        <f t="shared" ref="C19" si="5">D19+M19+N19+O19+P19</f>
        <v>150000</v>
      </c>
      <c r="D19" s="20">
        <f t="shared" ref="D19" si="6">E19+G19+I19+J19+K19</f>
        <v>150000</v>
      </c>
      <c r="E19" s="20"/>
      <c r="F19" s="20"/>
      <c r="G19" s="20"/>
      <c r="H19" s="20"/>
      <c r="I19" s="20"/>
      <c r="J19" s="20">
        <v>150000</v>
      </c>
      <c r="K19" s="20"/>
      <c r="L19" s="20"/>
      <c r="M19" s="21"/>
      <c r="N19" s="21"/>
      <c r="O19" s="21"/>
      <c r="P19" s="21"/>
    </row>
    <row r="20" spans="1:16" ht="16.5">
      <c r="A20" s="9"/>
      <c r="B20" s="10" t="s">
        <v>162</v>
      </c>
      <c r="C20" s="20">
        <f t="shared" si="2"/>
        <v>84000</v>
      </c>
      <c r="D20" s="20">
        <f t="shared" si="3"/>
        <v>84000</v>
      </c>
      <c r="E20" s="20"/>
      <c r="F20" s="20"/>
      <c r="G20" s="20"/>
      <c r="H20" s="20"/>
      <c r="I20" s="20"/>
      <c r="J20" s="20">
        <v>84000</v>
      </c>
      <c r="K20" s="20"/>
      <c r="L20" s="20"/>
      <c r="M20" s="21"/>
      <c r="N20" s="21"/>
      <c r="O20" s="21"/>
      <c r="P20" s="21"/>
    </row>
    <row r="21" spans="1:16" ht="16.5">
      <c r="A21" s="9"/>
      <c r="B21" s="10" t="s">
        <v>163</v>
      </c>
      <c r="C21" s="20">
        <f t="shared" si="2"/>
        <v>183000</v>
      </c>
      <c r="D21" s="20">
        <f t="shared" si="3"/>
        <v>183000</v>
      </c>
      <c r="E21" s="20"/>
      <c r="F21" s="20"/>
      <c r="G21" s="20"/>
      <c r="H21" s="20"/>
      <c r="I21" s="20"/>
      <c r="J21" s="20">
        <v>183000</v>
      </c>
      <c r="K21" s="20"/>
      <c r="L21" s="20"/>
      <c r="M21" s="21"/>
      <c r="N21" s="21"/>
      <c r="O21" s="21"/>
      <c r="P21" s="21"/>
    </row>
    <row r="22" spans="1:16" ht="16.5">
      <c r="A22" s="9"/>
      <c r="B22" s="10" t="s">
        <v>68</v>
      </c>
      <c r="C22" s="20">
        <f t="shared" si="2"/>
        <v>12000</v>
      </c>
      <c r="D22" s="20">
        <f t="shared" si="3"/>
        <v>12000</v>
      </c>
      <c r="E22" s="20"/>
      <c r="F22" s="20"/>
      <c r="G22" s="20"/>
      <c r="H22" s="20"/>
      <c r="I22" s="20"/>
      <c r="J22" s="20">
        <v>12000</v>
      </c>
      <c r="K22" s="20"/>
      <c r="L22" s="20"/>
      <c r="M22" s="21"/>
      <c r="N22" s="21"/>
      <c r="O22" s="21"/>
      <c r="P22" s="21"/>
    </row>
    <row r="23" spans="1:16" ht="16.5">
      <c r="A23" s="9"/>
      <c r="B23" s="10" t="s">
        <v>48</v>
      </c>
      <c r="C23" s="20">
        <f t="shared" ref="C23:C27" si="7">D23+M23+N23+O23+P23</f>
        <v>950000</v>
      </c>
      <c r="D23" s="20">
        <f t="shared" si="3"/>
        <v>950000</v>
      </c>
      <c r="E23" s="20"/>
      <c r="F23" s="20"/>
      <c r="G23" s="20"/>
      <c r="H23" s="20"/>
      <c r="I23" s="20"/>
      <c r="J23" s="20">
        <v>950000</v>
      </c>
      <c r="K23" s="20"/>
      <c r="L23" s="20"/>
      <c r="M23" s="21"/>
      <c r="N23" s="21"/>
      <c r="O23" s="21"/>
      <c r="P23" s="21"/>
    </row>
    <row r="24" spans="1:16" ht="33">
      <c r="A24" s="9"/>
      <c r="B24" s="22" t="s">
        <v>49</v>
      </c>
      <c r="C24" s="20">
        <f>D24+M24+N24+O24+P24</f>
        <v>20000</v>
      </c>
      <c r="D24" s="20">
        <f>E24+G24+I24+J24+K24</f>
        <v>0</v>
      </c>
      <c r="E24" s="20"/>
      <c r="F24" s="20"/>
      <c r="G24" s="20"/>
      <c r="H24" s="20"/>
      <c r="I24" s="20"/>
      <c r="J24" s="20"/>
      <c r="K24" s="20"/>
      <c r="L24" s="20"/>
      <c r="M24" s="23">
        <v>20000</v>
      </c>
      <c r="N24" s="21"/>
      <c r="O24" s="23"/>
      <c r="P24" s="21"/>
    </row>
    <row r="25" spans="1:16" ht="16.5">
      <c r="A25" s="9"/>
      <c r="B25" s="10" t="s">
        <v>50</v>
      </c>
      <c r="C25" s="20">
        <f t="shared" si="7"/>
        <v>67132400</v>
      </c>
      <c r="D25" s="20">
        <f t="shared" si="3"/>
        <v>50000</v>
      </c>
      <c r="E25" s="20"/>
      <c r="F25" s="20"/>
      <c r="G25" s="20"/>
      <c r="H25" s="20"/>
      <c r="I25" s="20"/>
      <c r="J25" s="20">
        <v>50000</v>
      </c>
      <c r="K25" s="20"/>
      <c r="L25" s="20"/>
      <c r="M25" s="21"/>
      <c r="N25" s="21">
        <v>67082400</v>
      </c>
      <c r="O25" s="21"/>
      <c r="P25" s="21"/>
    </row>
    <row r="26" spans="1:16" ht="16.5">
      <c r="A26" s="9"/>
      <c r="B26" s="10" t="s">
        <v>51</v>
      </c>
      <c r="C26" s="20">
        <f t="shared" si="7"/>
        <v>7458940</v>
      </c>
      <c r="D26" s="20">
        <f t="shared" si="3"/>
        <v>0</v>
      </c>
      <c r="E26" s="20"/>
      <c r="F26" s="20"/>
      <c r="G26" s="20"/>
      <c r="H26" s="20"/>
      <c r="I26" s="20"/>
      <c r="J26" s="20"/>
      <c r="K26" s="20"/>
      <c r="L26" s="20"/>
      <c r="M26" s="21"/>
      <c r="N26" s="21">
        <v>7458940</v>
      </c>
      <c r="O26" s="21"/>
      <c r="P26" s="21"/>
    </row>
    <row r="27" spans="1:16" ht="16.5">
      <c r="A27" s="9"/>
      <c r="B27" s="10" t="s">
        <v>52</v>
      </c>
      <c r="C27" s="20">
        <f t="shared" si="7"/>
        <v>13981630</v>
      </c>
      <c r="D27" s="20">
        <f t="shared" si="3"/>
        <v>0</v>
      </c>
      <c r="E27" s="20"/>
      <c r="F27" s="20"/>
      <c r="G27" s="20"/>
      <c r="H27" s="20"/>
      <c r="I27" s="20"/>
      <c r="J27" s="20"/>
      <c r="K27" s="20"/>
      <c r="L27" s="20"/>
      <c r="M27" s="21"/>
      <c r="N27" s="21">
        <v>13981630</v>
      </c>
      <c r="O27" s="21"/>
      <c r="P27" s="21"/>
    </row>
    <row r="28" spans="1:16" ht="16.5">
      <c r="A28" s="11" t="s">
        <v>53</v>
      </c>
      <c r="B28" s="12" t="s">
        <v>54</v>
      </c>
      <c r="C28" s="18">
        <f t="shared" ref="C28:C52" si="8">D28+M28+N28+O28+P28</f>
        <v>1900000</v>
      </c>
      <c r="D28" s="18">
        <f t="shared" si="3"/>
        <v>1900000</v>
      </c>
      <c r="E28" s="20"/>
      <c r="F28" s="20"/>
      <c r="G28" s="20"/>
      <c r="H28" s="20"/>
      <c r="I28" s="20"/>
      <c r="J28" s="18">
        <f>J29</f>
        <v>1900000</v>
      </c>
      <c r="K28" s="20"/>
      <c r="L28" s="20"/>
      <c r="M28" s="21"/>
      <c r="N28" s="21"/>
      <c r="O28" s="21"/>
      <c r="P28" s="21"/>
    </row>
    <row r="29" spans="1:16" ht="16.5">
      <c r="A29" s="9"/>
      <c r="B29" s="10" t="s">
        <v>55</v>
      </c>
      <c r="C29" s="20">
        <f t="shared" si="8"/>
        <v>1900000</v>
      </c>
      <c r="D29" s="20">
        <f t="shared" si="3"/>
        <v>1900000</v>
      </c>
      <c r="E29" s="20"/>
      <c r="F29" s="20"/>
      <c r="G29" s="20"/>
      <c r="H29" s="20"/>
      <c r="I29" s="20"/>
      <c r="J29" s="20">
        <v>1900000</v>
      </c>
      <c r="K29" s="20"/>
      <c r="L29" s="20"/>
      <c r="M29" s="21"/>
      <c r="N29" s="21"/>
      <c r="O29" s="21"/>
      <c r="P29" s="21"/>
    </row>
    <row r="30" spans="1:16" ht="16.5">
      <c r="A30" s="11">
        <v>2</v>
      </c>
      <c r="B30" s="12" t="s">
        <v>12</v>
      </c>
      <c r="C30" s="63">
        <f t="shared" si="8"/>
        <v>86338000</v>
      </c>
      <c r="D30" s="18">
        <f t="shared" si="3"/>
        <v>599000</v>
      </c>
      <c r="E30" s="18"/>
      <c r="F30" s="18"/>
      <c r="G30" s="18"/>
      <c r="H30" s="18"/>
      <c r="I30" s="18"/>
      <c r="J30" s="18">
        <f>J31+J35</f>
        <v>599000</v>
      </c>
      <c r="K30" s="18">
        <f t="shared" ref="K30" si="9">K31+K35</f>
        <v>0</v>
      </c>
      <c r="L30" s="18"/>
      <c r="M30" s="18">
        <f>M31+M35</f>
        <v>12000</v>
      </c>
      <c r="N30" s="18">
        <f t="shared" ref="N30" si="10">N31+N35</f>
        <v>85727000</v>
      </c>
      <c r="O30" s="18"/>
      <c r="P30" s="18"/>
    </row>
    <row r="31" spans="1:16" s="60" customFormat="1" ht="16.5">
      <c r="A31" s="11" t="s">
        <v>13</v>
      </c>
      <c r="B31" s="12" t="s">
        <v>59</v>
      </c>
      <c r="C31" s="18">
        <f t="shared" si="8"/>
        <v>85739000</v>
      </c>
      <c r="D31" s="18">
        <f t="shared" si="3"/>
        <v>0</v>
      </c>
      <c r="E31" s="18"/>
      <c r="F31" s="18"/>
      <c r="G31" s="18"/>
      <c r="H31" s="18"/>
      <c r="I31" s="18"/>
      <c r="J31" s="18"/>
      <c r="K31" s="18"/>
      <c r="L31" s="18"/>
      <c r="M31" s="24">
        <f>M32</f>
        <v>12000</v>
      </c>
      <c r="N31" s="24">
        <f>N32</f>
        <v>85727000</v>
      </c>
      <c r="O31" s="24"/>
      <c r="P31" s="24"/>
    </row>
    <row r="32" spans="1:16" ht="16.5">
      <c r="A32" s="9" t="s">
        <v>15</v>
      </c>
      <c r="B32" s="10" t="s">
        <v>38</v>
      </c>
      <c r="C32" s="20">
        <f t="shared" si="8"/>
        <v>85739000</v>
      </c>
      <c r="D32" s="18">
        <f t="shared" si="3"/>
        <v>0</v>
      </c>
      <c r="E32" s="20"/>
      <c r="F32" s="20"/>
      <c r="G32" s="20"/>
      <c r="H32" s="20"/>
      <c r="I32" s="20"/>
      <c r="J32" s="20"/>
      <c r="K32" s="20"/>
      <c r="L32" s="20"/>
      <c r="M32" s="112">
        <f>M24-M49</f>
        <v>12000</v>
      </c>
      <c r="N32" s="112">
        <f>N17-N52+356</f>
        <v>85727000</v>
      </c>
      <c r="O32" s="21"/>
      <c r="P32" s="21"/>
    </row>
    <row r="33" spans="1:17" ht="33">
      <c r="A33" s="9"/>
      <c r="B33" s="10" t="s">
        <v>36</v>
      </c>
      <c r="C33" s="18">
        <f t="shared" si="8"/>
        <v>0</v>
      </c>
      <c r="D33" s="18">
        <f t="shared" si="3"/>
        <v>0</v>
      </c>
      <c r="E33" s="20"/>
      <c r="F33" s="20"/>
      <c r="G33" s="20"/>
      <c r="H33" s="20"/>
      <c r="I33" s="20"/>
      <c r="J33" s="20"/>
      <c r="K33" s="20"/>
      <c r="L33" s="20"/>
      <c r="M33" s="21"/>
      <c r="N33" s="21"/>
      <c r="O33" s="21"/>
      <c r="P33" s="21"/>
    </row>
    <row r="34" spans="1:17" ht="16.5">
      <c r="A34" s="9" t="s">
        <v>16</v>
      </c>
      <c r="B34" s="10" t="s">
        <v>17</v>
      </c>
      <c r="C34" s="18">
        <f t="shared" si="8"/>
        <v>0</v>
      </c>
      <c r="D34" s="18">
        <f>E34+G34+I34+J34+K34</f>
        <v>0</v>
      </c>
      <c r="E34" s="20"/>
      <c r="F34" s="20"/>
      <c r="G34" s="20"/>
      <c r="H34" s="20"/>
      <c r="I34" s="20"/>
      <c r="J34" s="20"/>
      <c r="K34" s="20"/>
      <c r="L34" s="20"/>
      <c r="M34" s="21"/>
      <c r="N34" s="21"/>
      <c r="O34" s="21"/>
      <c r="P34" s="21"/>
    </row>
    <row r="35" spans="1:17" ht="17.25">
      <c r="A35" s="7" t="s">
        <v>18</v>
      </c>
      <c r="B35" s="8" t="s">
        <v>19</v>
      </c>
      <c r="C35" s="18">
        <f t="shared" si="8"/>
        <v>599000</v>
      </c>
      <c r="D35" s="18">
        <f t="shared" si="3"/>
        <v>599000</v>
      </c>
      <c r="E35" s="20"/>
      <c r="F35" s="20"/>
      <c r="G35" s="20"/>
      <c r="H35" s="20"/>
      <c r="I35" s="20"/>
      <c r="J35" s="18">
        <f>J36+J38</f>
        <v>599000</v>
      </c>
      <c r="K35" s="18">
        <f t="shared" ref="K35" si="11">K36+K38</f>
        <v>0</v>
      </c>
      <c r="L35" s="18"/>
      <c r="M35" s="18">
        <f>M36+M38</f>
        <v>0</v>
      </c>
      <c r="N35" s="18">
        <f>N36+N38</f>
        <v>0</v>
      </c>
      <c r="O35" s="18"/>
      <c r="P35" s="18"/>
    </row>
    <row r="36" spans="1:17" ht="16.5">
      <c r="A36" s="9" t="s">
        <v>15</v>
      </c>
      <c r="B36" s="10" t="s">
        <v>20</v>
      </c>
      <c r="C36" s="20">
        <f t="shared" si="8"/>
        <v>599000</v>
      </c>
      <c r="D36" s="20">
        <f>E36+G36+I36+J36+K36</f>
        <v>599000</v>
      </c>
      <c r="E36" s="20"/>
      <c r="F36" s="20"/>
      <c r="G36" s="20"/>
      <c r="H36" s="20"/>
      <c r="I36" s="20"/>
      <c r="J36" s="113">
        <f>J17-J42-356</f>
        <v>599000</v>
      </c>
      <c r="K36" s="20">
        <f t="shared" ref="K36" si="12">K14-K39</f>
        <v>0</v>
      </c>
      <c r="L36" s="20"/>
      <c r="M36" s="20"/>
      <c r="N36" s="20"/>
      <c r="O36" s="20"/>
      <c r="P36" s="20"/>
    </row>
    <row r="37" spans="1:17" ht="49.5">
      <c r="A37" s="9"/>
      <c r="B37" s="10" t="s">
        <v>176</v>
      </c>
      <c r="C37" s="20">
        <f t="shared" si="8"/>
        <v>0</v>
      </c>
      <c r="D37" s="20">
        <f t="shared" si="3"/>
        <v>0</v>
      </c>
      <c r="E37" s="20"/>
      <c r="F37" s="20"/>
      <c r="G37" s="20"/>
      <c r="H37" s="20"/>
      <c r="I37" s="20"/>
      <c r="J37" s="20"/>
      <c r="K37" s="20"/>
      <c r="L37" s="20"/>
      <c r="M37" s="23"/>
      <c r="N37" s="21"/>
      <c r="O37" s="23"/>
      <c r="P37" s="21"/>
    </row>
    <row r="38" spans="1:17" ht="16.5">
      <c r="A38" s="9" t="s">
        <v>16</v>
      </c>
      <c r="B38" s="10" t="s">
        <v>21</v>
      </c>
      <c r="C38" s="20">
        <f t="shared" si="8"/>
        <v>0</v>
      </c>
      <c r="D38" s="20">
        <f t="shared" si="3"/>
        <v>0</v>
      </c>
      <c r="E38" s="20"/>
      <c r="F38" s="20"/>
      <c r="G38" s="20"/>
      <c r="H38" s="20"/>
      <c r="I38" s="20"/>
      <c r="J38" s="20"/>
      <c r="K38" s="20"/>
      <c r="L38" s="20"/>
      <c r="M38" s="21"/>
      <c r="N38" s="21"/>
      <c r="O38" s="21"/>
      <c r="P38" s="21"/>
    </row>
    <row r="39" spans="1:17" ht="16.5">
      <c r="A39" s="11">
        <v>3</v>
      </c>
      <c r="B39" s="12" t="s">
        <v>22</v>
      </c>
      <c r="C39" s="63">
        <f>D39+M39+N39+O39+P39</f>
        <v>9661530</v>
      </c>
      <c r="D39" s="18">
        <f>E39+G39+I39+J39+K39</f>
        <v>2871744</v>
      </c>
      <c r="E39" s="20"/>
      <c r="F39" s="20"/>
      <c r="G39" s="20"/>
      <c r="H39" s="20"/>
      <c r="I39" s="20"/>
      <c r="J39" s="18">
        <f>J40+J42+J53</f>
        <v>2871744</v>
      </c>
      <c r="K39" s="18">
        <f t="shared" ref="K39" si="13">K40+K42+K53</f>
        <v>0</v>
      </c>
      <c r="L39" s="18"/>
      <c r="M39" s="18">
        <f>M40+M42+M53</f>
        <v>8000</v>
      </c>
      <c r="N39" s="18">
        <f>N40+N42+N53</f>
        <v>6781786</v>
      </c>
      <c r="O39" s="18"/>
      <c r="P39" s="18"/>
      <c r="Q39" s="103">
        <f>9661530-C39</f>
        <v>0</v>
      </c>
    </row>
    <row r="40" spans="1:17" s="62" customFormat="1" ht="17.25">
      <c r="A40" s="7" t="s">
        <v>23</v>
      </c>
      <c r="B40" s="8" t="s">
        <v>9</v>
      </c>
      <c r="C40" s="59">
        <f t="shared" si="8"/>
        <v>3985460</v>
      </c>
      <c r="D40" s="59">
        <f t="shared" si="3"/>
        <v>0</v>
      </c>
      <c r="E40" s="59"/>
      <c r="F40" s="59"/>
      <c r="G40" s="59"/>
      <c r="H40" s="59"/>
      <c r="I40" s="59"/>
      <c r="J40" s="59">
        <f>J41</f>
        <v>0</v>
      </c>
      <c r="K40" s="59"/>
      <c r="L40" s="59"/>
      <c r="M40" s="61"/>
      <c r="N40" s="61">
        <f>N41</f>
        <v>3985460</v>
      </c>
      <c r="O40" s="61"/>
      <c r="P40" s="61"/>
      <c r="Q40" s="104">
        <f>N39+Q39</f>
        <v>6781786</v>
      </c>
    </row>
    <row r="41" spans="1:17" ht="16.5">
      <c r="A41" s="9"/>
      <c r="B41" s="10" t="s">
        <v>45</v>
      </c>
      <c r="C41" s="20">
        <f t="shared" si="8"/>
        <v>3985460</v>
      </c>
      <c r="D41" s="20">
        <f t="shared" si="3"/>
        <v>0</v>
      </c>
      <c r="E41" s="20"/>
      <c r="F41" s="20"/>
      <c r="G41" s="20"/>
      <c r="H41" s="20"/>
      <c r="I41" s="20"/>
      <c r="J41" s="20"/>
      <c r="K41" s="20"/>
      <c r="L41" s="20"/>
      <c r="M41" s="21"/>
      <c r="N41" s="21">
        <f>N16</f>
        <v>3985460</v>
      </c>
      <c r="O41" s="21"/>
      <c r="P41" s="21"/>
    </row>
    <row r="42" spans="1:17" ht="17.25">
      <c r="A42" s="7" t="s">
        <v>24</v>
      </c>
      <c r="B42" s="8" t="s">
        <v>11</v>
      </c>
      <c r="C42" s="18">
        <f t="shared" si="8"/>
        <v>3776070</v>
      </c>
      <c r="D42" s="18">
        <f t="shared" si="3"/>
        <v>971744</v>
      </c>
      <c r="E42" s="20"/>
      <c r="F42" s="20"/>
      <c r="G42" s="20"/>
      <c r="H42" s="20"/>
      <c r="I42" s="20"/>
      <c r="J42" s="18">
        <f>SUM(J43:J52)</f>
        <v>971744</v>
      </c>
      <c r="K42" s="18">
        <f t="shared" ref="K42" si="14">SUM(K43:K52)</f>
        <v>0</v>
      </c>
      <c r="L42" s="18"/>
      <c r="M42" s="18">
        <f>SUM(M43:M52)</f>
        <v>8000</v>
      </c>
      <c r="N42" s="18">
        <f>SUM(N43:N52)</f>
        <v>2796326</v>
      </c>
      <c r="O42" s="18"/>
      <c r="P42" s="18"/>
    </row>
    <row r="43" spans="1:17" ht="17.25">
      <c r="A43" s="7"/>
      <c r="B43" s="10" t="s">
        <v>46</v>
      </c>
      <c r="C43" s="20">
        <f t="shared" si="8"/>
        <v>21344</v>
      </c>
      <c r="D43" s="20">
        <f t="shared" si="3"/>
        <v>21344</v>
      </c>
      <c r="E43" s="20"/>
      <c r="F43" s="20"/>
      <c r="G43" s="20"/>
      <c r="H43" s="20"/>
      <c r="I43" s="20"/>
      <c r="J43" s="20">
        <f>J18*15%+29</f>
        <v>21344</v>
      </c>
      <c r="K43" s="20"/>
      <c r="L43" s="20"/>
      <c r="M43" s="21"/>
      <c r="N43" s="21"/>
      <c r="O43" s="21"/>
      <c r="P43" s="21"/>
    </row>
    <row r="44" spans="1:17" ht="17.25">
      <c r="A44" s="7"/>
      <c r="B44" s="10" t="s">
        <v>179</v>
      </c>
      <c r="C44" s="20">
        <f t="shared" ref="C44" si="15">D44+M44+N44+O44+P44</f>
        <v>150000</v>
      </c>
      <c r="D44" s="20">
        <f t="shared" ref="D44" si="16">E44+G44+I44+J44+K44</f>
        <v>150000</v>
      </c>
      <c r="E44" s="20"/>
      <c r="F44" s="20"/>
      <c r="G44" s="20"/>
      <c r="H44" s="20"/>
      <c r="I44" s="20"/>
      <c r="J44" s="20">
        <f>J19</f>
        <v>150000</v>
      </c>
      <c r="K44" s="20"/>
      <c r="L44" s="20"/>
      <c r="M44" s="21"/>
      <c r="N44" s="21"/>
      <c r="O44" s="21"/>
      <c r="P44" s="21"/>
    </row>
    <row r="45" spans="1:17" ht="17.25">
      <c r="A45" s="7"/>
      <c r="B45" s="10" t="s">
        <v>162</v>
      </c>
      <c r="C45" s="20">
        <f t="shared" si="8"/>
        <v>29399.999999999996</v>
      </c>
      <c r="D45" s="20">
        <f t="shared" si="3"/>
        <v>29399.999999999996</v>
      </c>
      <c r="E45" s="20"/>
      <c r="F45" s="20"/>
      <c r="G45" s="20"/>
      <c r="H45" s="20"/>
      <c r="I45" s="20"/>
      <c r="J45" s="20">
        <f>J20*0.35</f>
        <v>29399.999999999996</v>
      </c>
      <c r="K45" s="20"/>
      <c r="L45" s="20"/>
      <c r="M45" s="21"/>
      <c r="N45" s="21"/>
      <c r="O45" s="21"/>
      <c r="P45" s="21"/>
    </row>
    <row r="46" spans="1:17" ht="17.25">
      <c r="A46" s="7"/>
      <c r="B46" s="10" t="s">
        <v>163</v>
      </c>
      <c r="C46" s="20">
        <f t="shared" si="8"/>
        <v>54900</v>
      </c>
      <c r="D46" s="20">
        <f t="shared" si="3"/>
        <v>54900</v>
      </c>
      <c r="E46" s="20"/>
      <c r="F46" s="20"/>
      <c r="G46" s="20"/>
      <c r="H46" s="20"/>
      <c r="I46" s="20"/>
      <c r="J46" s="20">
        <f>J21*0.3</f>
        <v>54900</v>
      </c>
      <c r="K46" s="20"/>
      <c r="L46" s="20"/>
      <c r="M46" s="21"/>
      <c r="N46" s="21"/>
      <c r="O46" s="21"/>
      <c r="P46" s="21"/>
    </row>
    <row r="47" spans="1:17" ht="17.25">
      <c r="A47" s="7"/>
      <c r="B47" s="10" t="s">
        <v>68</v>
      </c>
      <c r="C47" s="20">
        <f t="shared" si="8"/>
        <v>3600</v>
      </c>
      <c r="D47" s="20">
        <f t="shared" si="3"/>
        <v>3600</v>
      </c>
      <c r="E47" s="20"/>
      <c r="F47" s="20"/>
      <c r="G47" s="20"/>
      <c r="H47" s="20"/>
      <c r="I47" s="20"/>
      <c r="J47" s="20">
        <f>J22*0.3</f>
        <v>3600</v>
      </c>
      <c r="K47" s="20"/>
      <c r="L47" s="20"/>
      <c r="M47" s="21"/>
      <c r="N47" s="21"/>
      <c r="O47" s="21"/>
      <c r="P47" s="21"/>
    </row>
    <row r="48" spans="1:17" ht="17.25">
      <c r="A48" s="7"/>
      <c r="B48" s="10" t="s">
        <v>48</v>
      </c>
      <c r="C48" s="20">
        <f t="shared" si="8"/>
        <v>712500</v>
      </c>
      <c r="D48" s="20">
        <f>E48+G48+I48+J48+K48</f>
        <v>712500</v>
      </c>
      <c r="E48" s="20"/>
      <c r="F48" s="20"/>
      <c r="G48" s="20"/>
      <c r="H48" s="20"/>
      <c r="I48" s="20"/>
      <c r="J48" s="20">
        <f>J23*75%</f>
        <v>712500</v>
      </c>
      <c r="K48" s="20"/>
      <c r="L48" s="20"/>
      <c r="M48" s="21"/>
      <c r="N48" s="21"/>
      <c r="O48" s="21"/>
      <c r="P48" s="21"/>
    </row>
    <row r="49" spans="1:17" ht="33">
      <c r="A49" s="7"/>
      <c r="B49" s="10" t="s">
        <v>49</v>
      </c>
      <c r="C49" s="20">
        <f t="shared" si="8"/>
        <v>8000</v>
      </c>
      <c r="D49" s="20">
        <f t="shared" si="3"/>
        <v>0</v>
      </c>
      <c r="E49" s="20"/>
      <c r="F49" s="20"/>
      <c r="G49" s="20"/>
      <c r="H49" s="20"/>
      <c r="I49" s="20"/>
      <c r="J49" s="20"/>
      <c r="K49" s="20"/>
      <c r="L49" s="20"/>
      <c r="M49" s="21">
        <f>M24*0.4</f>
        <v>8000</v>
      </c>
      <c r="N49" s="21"/>
      <c r="O49" s="21"/>
      <c r="P49" s="21"/>
    </row>
    <row r="50" spans="1:17" ht="17.25">
      <c r="A50" s="7"/>
      <c r="B50" s="10" t="s">
        <v>50</v>
      </c>
      <c r="C50" s="20">
        <f t="shared" si="8"/>
        <v>0</v>
      </c>
      <c r="D50" s="20">
        <f t="shared" si="3"/>
        <v>0</v>
      </c>
      <c r="E50" s="20"/>
      <c r="F50" s="20"/>
      <c r="G50" s="20"/>
      <c r="H50" s="20"/>
      <c r="I50" s="20"/>
      <c r="J50" s="20"/>
      <c r="K50" s="20"/>
      <c r="L50" s="20"/>
      <c r="M50" s="21"/>
      <c r="N50" s="21"/>
      <c r="O50" s="21"/>
      <c r="P50" s="21"/>
    </row>
    <row r="51" spans="1:17" ht="16.5">
      <c r="A51" s="9"/>
      <c r="B51" s="10" t="s">
        <v>51</v>
      </c>
      <c r="C51" s="20">
        <f t="shared" si="8"/>
        <v>0</v>
      </c>
      <c r="D51" s="20">
        <f t="shared" si="3"/>
        <v>0</v>
      </c>
      <c r="E51" s="20"/>
      <c r="F51" s="20"/>
      <c r="G51" s="20"/>
      <c r="H51" s="20"/>
      <c r="I51" s="20"/>
      <c r="J51" s="20"/>
      <c r="K51" s="20"/>
      <c r="L51" s="20"/>
      <c r="M51" s="21"/>
      <c r="N51" s="21"/>
      <c r="O51" s="21"/>
      <c r="P51" s="21"/>
    </row>
    <row r="52" spans="1:17" ht="16.5">
      <c r="A52" s="9"/>
      <c r="B52" s="10" t="s">
        <v>57</v>
      </c>
      <c r="C52" s="20">
        <f t="shared" si="8"/>
        <v>2796326</v>
      </c>
      <c r="D52" s="20">
        <f t="shared" si="3"/>
        <v>0</v>
      </c>
      <c r="E52" s="20"/>
      <c r="F52" s="20"/>
      <c r="G52" s="20"/>
      <c r="H52" s="20"/>
      <c r="I52" s="20"/>
      <c r="J52" s="20"/>
      <c r="K52" s="20"/>
      <c r="L52" s="20"/>
      <c r="M52" s="21"/>
      <c r="N52" s="21">
        <f>N27*0.2</f>
        <v>2796326</v>
      </c>
      <c r="O52" s="21"/>
      <c r="P52" s="21"/>
      <c r="Q52" s="103">
        <f>Q40-N41</f>
        <v>2796326</v>
      </c>
    </row>
    <row r="53" spans="1:17" ht="16.5">
      <c r="A53" s="11" t="s">
        <v>58</v>
      </c>
      <c r="B53" s="12" t="s">
        <v>54</v>
      </c>
      <c r="C53" s="63">
        <f>D53+M53+N53+O53+P53</f>
        <v>1900000</v>
      </c>
      <c r="D53" s="18">
        <f t="shared" si="3"/>
        <v>1900000</v>
      </c>
      <c r="E53" s="20"/>
      <c r="F53" s="20"/>
      <c r="G53" s="20"/>
      <c r="H53" s="20"/>
      <c r="I53" s="20"/>
      <c r="J53" s="18">
        <f>J54</f>
        <v>1900000</v>
      </c>
      <c r="K53" s="18">
        <f>K54</f>
        <v>0</v>
      </c>
      <c r="L53" s="18"/>
      <c r="M53" s="18">
        <f>M54</f>
        <v>0</v>
      </c>
      <c r="N53" s="18">
        <f>N54</f>
        <v>0</v>
      </c>
      <c r="O53" s="18"/>
      <c r="P53" s="18"/>
      <c r="Q53">
        <f>Q52/0.2</f>
        <v>13981630</v>
      </c>
    </row>
    <row r="54" spans="1:17" ht="16.5">
      <c r="A54" s="9"/>
      <c r="B54" s="10" t="s">
        <v>55</v>
      </c>
      <c r="C54" s="20">
        <f t="shared" ref="C54:C79" si="17">D54+M54+N54+O54+P54</f>
        <v>1900000</v>
      </c>
      <c r="D54" s="20">
        <f t="shared" si="3"/>
        <v>1900000</v>
      </c>
      <c r="E54" s="20"/>
      <c r="F54" s="20"/>
      <c r="G54" s="20"/>
      <c r="H54" s="20"/>
      <c r="I54" s="20"/>
      <c r="J54" s="20">
        <v>1900000</v>
      </c>
      <c r="K54" s="20"/>
      <c r="L54" s="20"/>
      <c r="M54" s="21"/>
      <c r="N54" s="21"/>
      <c r="O54" s="21"/>
      <c r="P54" s="21"/>
    </row>
    <row r="55" spans="1:17" ht="16.5">
      <c r="A55" s="11" t="s">
        <v>25</v>
      </c>
      <c r="B55" s="12" t="s">
        <v>34</v>
      </c>
      <c r="C55" s="63">
        <f>D55+M55+N55+O55+P55+L55</f>
        <v>55879470</v>
      </c>
      <c r="D55" s="18">
        <f>E55+F55+G55+H55+I55+J55+K55</f>
        <v>55700190</v>
      </c>
      <c r="E55" s="18">
        <f t="shared" ref="E55:N55" si="18">E56+E62+E66+E71+E76</f>
        <v>3578000</v>
      </c>
      <c r="F55" s="18">
        <f t="shared" si="18"/>
        <v>0</v>
      </c>
      <c r="G55" s="18">
        <f t="shared" si="18"/>
        <v>4014000</v>
      </c>
      <c r="H55" s="18">
        <f t="shared" si="18"/>
        <v>0</v>
      </c>
      <c r="I55" s="18">
        <f t="shared" si="18"/>
        <v>36786700</v>
      </c>
      <c r="J55" s="18">
        <f>J56+J62+J66+J71+J76</f>
        <v>10821490</v>
      </c>
      <c r="K55" s="18">
        <f t="shared" si="18"/>
        <v>500000</v>
      </c>
      <c r="L55" s="18">
        <f t="shared" si="18"/>
        <v>179280</v>
      </c>
      <c r="M55" s="18">
        <f t="shared" si="18"/>
        <v>0</v>
      </c>
      <c r="N55" s="18">
        <f t="shared" si="18"/>
        <v>0</v>
      </c>
      <c r="O55" s="18"/>
      <c r="P55" s="18"/>
    </row>
    <row r="56" spans="1:17" ht="16.5">
      <c r="A56" s="11">
        <v>1</v>
      </c>
      <c r="B56" s="12" t="s">
        <v>19</v>
      </c>
      <c r="C56" s="18">
        <f>D56+M56+N56+O56+P56</f>
        <v>10821490</v>
      </c>
      <c r="D56" s="18">
        <f>E56+G56+I56+J56+K56</f>
        <v>10821490</v>
      </c>
      <c r="E56" s="18"/>
      <c r="F56" s="18"/>
      <c r="G56" s="18"/>
      <c r="H56" s="18"/>
      <c r="I56" s="18"/>
      <c r="J56" s="18">
        <f>J57+J60</f>
        <v>10821490</v>
      </c>
      <c r="K56" s="18">
        <f t="shared" ref="K56" si="19">K57+K60</f>
        <v>0</v>
      </c>
      <c r="L56" s="18"/>
      <c r="M56" s="18">
        <f>M57+M60</f>
        <v>0</v>
      </c>
      <c r="N56" s="18">
        <f>N57+N60</f>
        <v>0</v>
      </c>
      <c r="O56" s="18"/>
      <c r="P56" s="18"/>
    </row>
    <row r="57" spans="1:17" ht="16.5">
      <c r="A57" s="9" t="s">
        <v>8</v>
      </c>
      <c r="B57" s="10" t="s">
        <v>20</v>
      </c>
      <c r="C57" s="20">
        <f t="shared" si="17"/>
        <v>9422940</v>
      </c>
      <c r="D57" s="20">
        <f>E57+G57+I57+J57+K57</f>
        <v>9422940</v>
      </c>
      <c r="E57" s="20"/>
      <c r="F57" s="20"/>
      <c r="G57" s="20"/>
      <c r="H57" s="20"/>
      <c r="I57" s="20"/>
      <c r="J57" s="20">
        <v>9422940</v>
      </c>
      <c r="K57" s="20"/>
      <c r="L57" s="20"/>
      <c r="M57" s="21"/>
      <c r="N57" s="21"/>
      <c r="O57" s="21"/>
      <c r="P57" s="21"/>
    </row>
    <row r="58" spans="1:17" ht="33">
      <c r="A58" s="9"/>
      <c r="B58" s="10" t="s">
        <v>35</v>
      </c>
      <c r="C58" s="20">
        <f t="shared" si="17"/>
        <v>182400</v>
      </c>
      <c r="D58" s="20">
        <f t="shared" si="3"/>
        <v>182400</v>
      </c>
      <c r="E58" s="20"/>
      <c r="F58" s="20"/>
      <c r="G58" s="20"/>
      <c r="H58" s="20"/>
      <c r="I58" s="20"/>
      <c r="J58" s="20">
        <v>182400</v>
      </c>
      <c r="K58" s="20"/>
      <c r="L58" s="20"/>
      <c r="M58" s="21"/>
      <c r="N58" s="21"/>
      <c r="O58" s="21"/>
      <c r="P58" s="21"/>
    </row>
    <row r="59" spans="1:17" ht="16.5">
      <c r="A59" s="9"/>
      <c r="B59" s="10" t="s">
        <v>69</v>
      </c>
      <c r="C59" s="20">
        <f t="shared" si="17"/>
        <v>0</v>
      </c>
      <c r="D59" s="20">
        <f t="shared" si="3"/>
        <v>0</v>
      </c>
      <c r="E59" s="20"/>
      <c r="F59" s="20"/>
      <c r="G59" s="20"/>
      <c r="H59" s="20"/>
      <c r="I59" s="20"/>
      <c r="J59" s="20"/>
      <c r="K59" s="20"/>
      <c r="L59" s="20"/>
      <c r="M59" s="21"/>
      <c r="N59" s="21"/>
      <c r="O59" s="21"/>
      <c r="P59" s="21"/>
    </row>
    <row r="60" spans="1:17" ht="16.5">
      <c r="A60" s="9" t="s">
        <v>10</v>
      </c>
      <c r="B60" s="10" t="s">
        <v>21</v>
      </c>
      <c r="C60" s="20">
        <f t="shared" si="17"/>
        <v>1398550</v>
      </c>
      <c r="D60" s="20">
        <f t="shared" si="3"/>
        <v>1398550</v>
      </c>
      <c r="E60" s="20"/>
      <c r="F60" s="20"/>
      <c r="G60" s="20"/>
      <c r="H60" s="20"/>
      <c r="I60" s="20"/>
      <c r="J60" s="20">
        <f>'THUYET MINH KEM THEO BIEU 49'!C35+'THUYET MINH KEM THEO BIEU 49'!C64</f>
        <v>1398550</v>
      </c>
      <c r="K60" s="20"/>
      <c r="L60" s="20"/>
      <c r="M60" s="21"/>
      <c r="N60" s="21"/>
      <c r="O60" s="21"/>
      <c r="P60" s="21"/>
    </row>
    <row r="61" spans="1:17" s="37" customFormat="1" ht="33">
      <c r="A61" s="65"/>
      <c r="B61" s="66" t="s">
        <v>119</v>
      </c>
      <c r="C61" s="67">
        <f t="shared" si="17"/>
        <v>90000</v>
      </c>
      <c r="D61" s="67">
        <f>E61+G61+I61+J61+K61</f>
        <v>90000</v>
      </c>
      <c r="E61" s="67"/>
      <c r="F61" s="67"/>
      <c r="G61" s="67"/>
      <c r="H61" s="67"/>
      <c r="I61" s="67"/>
      <c r="J61" s="67">
        <f>'THUYET MINH KEM THEO BIEU 49'!C64</f>
        <v>90000</v>
      </c>
      <c r="K61" s="67"/>
      <c r="L61" s="67"/>
      <c r="M61" s="68"/>
      <c r="N61" s="68"/>
      <c r="O61" s="68"/>
      <c r="P61" s="68"/>
    </row>
    <row r="62" spans="1:17" ht="33">
      <c r="A62" s="11">
        <v>2</v>
      </c>
      <c r="B62" s="12" t="s">
        <v>26</v>
      </c>
      <c r="C62" s="18">
        <f t="shared" si="17"/>
        <v>0</v>
      </c>
      <c r="D62" s="18">
        <f t="shared" si="3"/>
        <v>0</v>
      </c>
      <c r="E62" s="20"/>
      <c r="F62" s="20"/>
      <c r="G62" s="20"/>
      <c r="H62" s="20"/>
      <c r="I62" s="20"/>
      <c r="J62" s="20">
        <f>SUM(J63:J65)</f>
        <v>0</v>
      </c>
      <c r="K62" s="20"/>
      <c r="L62" s="20"/>
      <c r="M62" s="21"/>
      <c r="N62" s="21"/>
      <c r="O62" s="21"/>
      <c r="P62" s="21"/>
    </row>
    <row r="63" spans="1:17" ht="16.5">
      <c r="A63" s="9" t="s">
        <v>13</v>
      </c>
      <c r="B63" s="10" t="s">
        <v>27</v>
      </c>
      <c r="C63" s="18">
        <f t="shared" si="17"/>
        <v>0</v>
      </c>
      <c r="D63" s="18">
        <f t="shared" si="3"/>
        <v>0</v>
      </c>
      <c r="E63" s="20"/>
      <c r="F63" s="20"/>
      <c r="G63" s="20"/>
      <c r="H63" s="20"/>
      <c r="I63" s="20"/>
      <c r="J63" s="20"/>
      <c r="K63" s="20"/>
      <c r="L63" s="20"/>
      <c r="M63" s="21"/>
      <c r="N63" s="21"/>
      <c r="O63" s="21"/>
      <c r="P63" s="21"/>
    </row>
    <row r="64" spans="1:17" ht="16.5">
      <c r="A64" s="9" t="s">
        <v>18</v>
      </c>
      <c r="B64" s="10" t="s">
        <v>28</v>
      </c>
      <c r="C64" s="18">
        <f t="shared" si="17"/>
        <v>0</v>
      </c>
      <c r="D64" s="18">
        <f t="shared" si="3"/>
        <v>0</v>
      </c>
      <c r="E64" s="20"/>
      <c r="F64" s="20"/>
      <c r="G64" s="20"/>
      <c r="H64" s="20"/>
      <c r="I64" s="20"/>
      <c r="J64" s="20"/>
      <c r="K64" s="20"/>
      <c r="L64" s="20"/>
      <c r="M64" s="21"/>
      <c r="N64" s="21"/>
      <c r="O64" s="21"/>
      <c r="P64" s="21"/>
    </row>
    <row r="65" spans="1:16" ht="16.5">
      <c r="A65" s="9" t="s">
        <v>29</v>
      </c>
      <c r="B65" s="10" t="s">
        <v>17</v>
      </c>
      <c r="C65" s="18">
        <f t="shared" si="17"/>
        <v>0</v>
      </c>
      <c r="D65" s="18">
        <f t="shared" si="3"/>
        <v>0</v>
      </c>
      <c r="E65" s="20"/>
      <c r="F65" s="20"/>
      <c r="G65" s="20"/>
      <c r="H65" s="20"/>
      <c r="I65" s="20"/>
      <c r="J65" s="20"/>
      <c r="K65" s="20"/>
      <c r="L65" s="20"/>
      <c r="M65" s="21"/>
      <c r="N65" s="21"/>
      <c r="O65" s="21"/>
      <c r="P65" s="21"/>
    </row>
    <row r="66" spans="1:16" ht="16.5">
      <c r="A66" s="11">
        <v>3</v>
      </c>
      <c r="B66" s="12" t="s">
        <v>59</v>
      </c>
      <c r="C66" s="63">
        <f>D66+M66+N66+O66+P66+L66</f>
        <v>36965980</v>
      </c>
      <c r="D66" s="18">
        <f t="shared" si="3"/>
        <v>36786700</v>
      </c>
      <c r="E66" s="18">
        <f>E67+E69</f>
        <v>0</v>
      </c>
      <c r="F66" s="18"/>
      <c r="G66" s="18">
        <f t="shared" ref="G66:K66" si="20">G67+G69</f>
        <v>0</v>
      </c>
      <c r="H66" s="18"/>
      <c r="I66" s="18">
        <f t="shared" si="20"/>
        <v>36786700</v>
      </c>
      <c r="J66" s="18">
        <f t="shared" si="20"/>
        <v>0</v>
      </c>
      <c r="K66" s="18">
        <f t="shared" si="20"/>
        <v>0</v>
      </c>
      <c r="L66" s="18">
        <f>L67+L69</f>
        <v>179280</v>
      </c>
      <c r="M66" s="18">
        <f>M67+M69</f>
        <v>0</v>
      </c>
      <c r="N66" s="18">
        <f>N67+N69</f>
        <v>0</v>
      </c>
      <c r="O66" s="18"/>
      <c r="P66" s="18"/>
    </row>
    <row r="67" spans="1:16" ht="16.5">
      <c r="A67" s="9" t="s">
        <v>23</v>
      </c>
      <c r="B67" s="10" t="s">
        <v>38</v>
      </c>
      <c r="C67" s="20">
        <f>D67+M67+N67+O67+P67+L67</f>
        <v>0</v>
      </c>
      <c r="D67" s="18">
        <f t="shared" si="3"/>
        <v>0</v>
      </c>
      <c r="E67" s="20"/>
      <c r="F67" s="20"/>
      <c r="G67" s="20"/>
      <c r="H67" s="20"/>
      <c r="I67" s="20"/>
      <c r="J67" s="20">
        <f t="shared" ref="J67" si="21">SUM(J68:J71)</f>
        <v>0</v>
      </c>
      <c r="K67" s="20"/>
      <c r="L67" s="20"/>
      <c r="M67" s="21"/>
      <c r="N67" s="21"/>
      <c r="O67" s="21"/>
      <c r="P67" s="21"/>
    </row>
    <row r="68" spans="1:16" s="37" customFormat="1" ht="33">
      <c r="A68" s="65"/>
      <c r="B68" s="66" t="s">
        <v>35</v>
      </c>
      <c r="C68" s="67">
        <f>D68+M68+N68+O68+P68+L68</f>
        <v>0</v>
      </c>
      <c r="D68" s="59">
        <f>E68+G68+I68+J68+K68</f>
        <v>0</v>
      </c>
      <c r="E68" s="67"/>
      <c r="F68" s="67"/>
      <c r="G68" s="67"/>
      <c r="H68" s="67"/>
      <c r="I68" s="67"/>
      <c r="J68" s="67"/>
      <c r="K68" s="67"/>
      <c r="L68" s="67"/>
      <c r="M68" s="68"/>
      <c r="N68" s="68"/>
      <c r="O68" s="68"/>
      <c r="P68" s="68"/>
    </row>
    <row r="69" spans="1:16" ht="16.5">
      <c r="A69" s="9" t="s">
        <v>24</v>
      </c>
      <c r="B69" s="10" t="s">
        <v>17</v>
      </c>
      <c r="C69" s="20">
        <f>D69+M69+N69+O69+P69+L69</f>
        <v>36965980</v>
      </c>
      <c r="D69" s="18">
        <f t="shared" si="3"/>
        <v>36786700</v>
      </c>
      <c r="E69" s="20"/>
      <c r="F69" s="20"/>
      <c r="G69" s="20"/>
      <c r="H69" s="20"/>
      <c r="I69" s="20">
        <f>'THUYET MINH KEM THEO BIEU 49'!C20+'THUYET MINH KEM THEO BIEU 49'!C54</f>
        <v>36786700</v>
      </c>
      <c r="J69" s="20"/>
      <c r="K69" s="20"/>
      <c r="L69" s="20">
        <f>'THUYET MINH KEM THEO BIEU 49'!C31+'THUYET MINH KEM THEO BIEU 49'!C62</f>
        <v>179280</v>
      </c>
      <c r="M69" s="21"/>
      <c r="N69" s="21"/>
      <c r="O69" s="21"/>
      <c r="P69" s="21"/>
    </row>
    <row r="70" spans="1:16" s="37" customFormat="1" ht="33">
      <c r="A70" s="65"/>
      <c r="B70" s="66" t="s">
        <v>119</v>
      </c>
      <c r="C70" s="67">
        <f>D70+M70+N70+O70+P70+L70</f>
        <v>7425270</v>
      </c>
      <c r="D70" s="67">
        <f>E70+G70+I70+J70+K70</f>
        <v>7295190</v>
      </c>
      <c r="E70" s="67"/>
      <c r="F70" s="67"/>
      <c r="G70" s="67"/>
      <c r="H70" s="67"/>
      <c r="I70" s="67">
        <f>'THUYET MINH KEM THEO BIEU 49'!C54</f>
        <v>7295190</v>
      </c>
      <c r="J70" s="59"/>
      <c r="K70" s="59"/>
      <c r="L70" s="67">
        <f>'THUYET MINH KEM THEO BIEU 49'!C62</f>
        <v>130080</v>
      </c>
      <c r="M70" s="61"/>
      <c r="N70" s="61"/>
      <c r="O70" s="61"/>
      <c r="P70" s="61"/>
    </row>
    <row r="71" spans="1:16" ht="16.5">
      <c r="A71" s="11">
        <v>4</v>
      </c>
      <c r="B71" s="12" t="s">
        <v>60</v>
      </c>
      <c r="C71" s="63">
        <f>D71+M71+N71+O71+P71</f>
        <v>7592000</v>
      </c>
      <c r="D71" s="18">
        <f>E71+F71+G71+H71+I71+J71+K71</f>
        <v>7592000</v>
      </c>
      <c r="E71" s="18">
        <f>E72+E74</f>
        <v>3578000</v>
      </c>
      <c r="F71" s="18">
        <f>F72+F74</f>
        <v>0</v>
      </c>
      <c r="G71" s="18">
        <f>G72+G74</f>
        <v>4014000</v>
      </c>
      <c r="H71" s="18">
        <f>H72+H74</f>
        <v>0</v>
      </c>
      <c r="I71" s="18">
        <f t="shared" ref="I71:K71" si="22">I72+I74</f>
        <v>0</v>
      </c>
      <c r="J71" s="18">
        <f t="shared" si="22"/>
        <v>0</v>
      </c>
      <c r="K71" s="18">
        <f t="shared" si="22"/>
        <v>0</v>
      </c>
      <c r="L71" s="18"/>
      <c r="M71" s="18">
        <f>M72+M74</f>
        <v>0</v>
      </c>
      <c r="N71" s="18">
        <f>N72+N74</f>
        <v>0</v>
      </c>
      <c r="O71" s="18"/>
      <c r="P71" s="18"/>
    </row>
    <row r="72" spans="1:16" ht="16.5">
      <c r="A72" s="9" t="s">
        <v>61</v>
      </c>
      <c r="B72" s="10" t="s">
        <v>38</v>
      </c>
      <c r="C72" s="20">
        <f t="shared" si="17"/>
        <v>0</v>
      </c>
      <c r="D72" s="20">
        <f>E72+F72+G72+I72+J72+K72+H72</f>
        <v>0</v>
      </c>
      <c r="E72" s="20"/>
      <c r="F72" s="20"/>
      <c r="G72" s="20"/>
      <c r="H72" s="20"/>
      <c r="I72" s="20"/>
      <c r="J72" s="20"/>
      <c r="K72" s="18"/>
      <c r="L72" s="18"/>
      <c r="M72" s="24"/>
      <c r="N72" s="24"/>
      <c r="O72" s="24"/>
      <c r="P72" s="24"/>
    </row>
    <row r="73" spans="1:16" s="37" customFormat="1" ht="33">
      <c r="A73" s="65"/>
      <c r="B73" s="66" t="s">
        <v>35</v>
      </c>
      <c r="C73" s="67">
        <f t="shared" si="17"/>
        <v>0</v>
      </c>
      <c r="D73" s="67">
        <f t="shared" ref="D73" si="23">E73+F73+G73+I73+J73+K73</f>
        <v>0</v>
      </c>
      <c r="E73" s="59"/>
      <c r="F73" s="59"/>
      <c r="G73" s="59"/>
      <c r="H73" s="59"/>
      <c r="I73" s="59"/>
      <c r="J73" s="59"/>
      <c r="K73" s="59"/>
      <c r="L73" s="59"/>
      <c r="M73" s="61"/>
      <c r="N73" s="61"/>
      <c r="O73" s="61"/>
      <c r="P73" s="61"/>
    </row>
    <row r="74" spans="1:16" ht="16.5">
      <c r="A74" s="9" t="s">
        <v>62</v>
      </c>
      <c r="B74" s="10" t="s">
        <v>17</v>
      </c>
      <c r="C74" s="20">
        <f>D74+M74+N74+O74+P74</f>
        <v>7592000</v>
      </c>
      <c r="D74" s="20">
        <f>E74+F74+G74+I74+J74+K74</f>
        <v>7592000</v>
      </c>
      <c r="E74" s="20">
        <f>'THUYET MINH KEM THEO BIEU 49'!C48</f>
        <v>3578000</v>
      </c>
      <c r="F74" s="20"/>
      <c r="G74" s="20">
        <f>'THUYET MINH KEM THEO BIEU 49'!C7+'THUYET MINH KEM THEO BIEU 49'!C50</f>
        <v>4014000</v>
      </c>
      <c r="H74" s="20"/>
      <c r="I74" s="20"/>
      <c r="J74" s="18"/>
      <c r="K74" s="18"/>
      <c r="L74" s="18"/>
      <c r="M74" s="24"/>
      <c r="N74" s="24"/>
      <c r="O74" s="24"/>
      <c r="P74" s="24"/>
    </row>
    <row r="75" spans="1:16" ht="33">
      <c r="A75" s="9"/>
      <c r="B75" s="66" t="s">
        <v>119</v>
      </c>
      <c r="C75" s="67">
        <f>D75+M75+N75+O75+P75</f>
        <v>4288000</v>
      </c>
      <c r="D75" s="67">
        <f>E75+F75+G75+I75+J75+K75</f>
        <v>4288000</v>
      </c>
      <c r="E75" s="67">
        <f>'THUYET MINH KEM THEO BIEU 49'!C48</f>
        <v>3578000</v>
      </c>
      <c r="F75" s="67"/>
      <c r="G75" s="67">
        <f>'THUYET MINH KEM THEO BIEU 49'!C50</f>
        <v>710000</v>
      </c>
      <c r="H75" s="20"/>
      <c r="I75" s="20"/>
      <c r="J75" s="18"/>
      <c r="K75" s="18"/>
      <c r="L75" s="18"/>
      <c r="M75" s="24"/>
      <c r="N75" s="24"/>
      <c r="O75" s="24"/>
      <c r="P75" s="24"/>
    </row>
    <row r="76" spans="1:16" ht="16.5">
      <c r="A76" s="11">
        <v>5</v>
      </c>
      <c r="B76" s="12" t="s">
        <v>63</v>
      </c>
      <c r="C76" s="63">
        <f t="shared" si="17"/>
        <v>500000</v>
      </c>
      <c r="D76" s="18">
        <f t="shared" si="3"/>
        <v>500000</v>
      </c>
      <c r="E76" s="18">
        <f>E77+E79</f>
        <v>0</v>
      </c>
      <c r="F76" s="18"/>
      <c r="G76" s="18">
        <f t="shared" ref="G76:K76" si="24">G77+G79</f>
        <v>0</v>
      </c>
      <c r="H76" s="18"/>
      <c r="I76" s="18">
        <f t="shared" si="24"/>
        <v>0</v>
      </c>
      <c r="J76" s="18">
        <f t="shared" si="24"/>
        <v>0</v>
      </c>
      <c r="K76" s="18">
        <f t="shared" si="24"/>
        <v>500000</v>
      </c>
      <c r="L76" s="18"/>
      <c r="M76" s="18">
        <f>M77+M79</f>
        <v>0</v>
      </c>
      <c r="N76" s="18">
        <f>N77+N79</f>
        <v>0</v>
      </c>
      <c r="O76" s="18"/>
      <c r="P76" s="18"/>
    </row>
    <row r="77" spans="1:16" ht="16.5">
      <c r="A77" s="9" t="s">
        <v>64</v>
      </c>
      <c r="B77" s="10" t="s">
        <v>38</v>
      </c>
      <c r="C77" s="18">
        <f t="shared" si="17"/>
        <v>0</v>
      </c>
      <c r="D77" s="18">
        <f t="shared" si="3"/>
        <v>0</v>
      </c>
      <c r="E77" s="18"/>
      <c r="F77" s="18"/>
      <c r="G77" s="18"/>
      <c r="H77" s="18"/>
      <c r="I77" s="18"/>
      <c r="J77" s="18"/>
      <c r="K77" s="18"/>
      <c r="L77" s="18"/>
      <c r="M77" s="24"/>
      <c r="N77" s="24"/>
      <c r="O77" s="24"/>
      <c r="P77" s="24"/>
    </row>
    <row r="78" spans="1:16" ht="33">
      <c r="A78" s="9"/>
      <c r="B78" s="66" t="s">
        <v>35</v>
      </c>
      <c r="C78" s="18">
        <f t="shared" si="17"/>
        <v>0</v>
      </c>
      <c r="D78" s="18">
        <f t="shared" si="3"/>
        <v>0</v>
      </c>
      <c r="E78" s="18"/>
      <c r="F78" s="18"/>
      <c r="G78" s="18"/>
      <c r="H78" s="18"/>
      <c r="I78" s="18"/>
      <c r="J78" s="18"/>
      <c r="K78" s="18"/>
      <c r="L78" s="18"/>
      <c r="M78" s="24"/>
      <c r="N78" s="24"/>
      <c r="O78" s="24"/>
      <c r="P78" s="24"/>
    </row>
    <row r="79" spans="1:16" s="69" customFormat="1" ht="16.5">
      <c r="A79" s="9" t="s">
        <v>65</v>
      </c>
      <c r="B79" s="10" t="s">
        <v>17</v>
      </c>
      <c r="C79" s="20">
        <f t="shared" si="17"/>
        <v>500000</v>
      </c>
      <c r="D79" s="20">
        <f t="shared" si="3"/>
        <v>500000</v>
      </c>
      <c r="E79" s="20"/>
      <c r="F79" s="20"/>
      <c r="G79" s="20"/>
      <c r="H79" s="20"/>
      <c r="I79" s="20"/>
      <c r="J79" s="20"/>
      <c r="K79" s="20">
        <f>'THUYET MINH KEM THEO BIEU 49'!C44</f>
        <v>500000</v>
      </c>
      <c r="L79" s="20"/>
      <c r="M79" s="21"/>
      <c r="N79" s="21"/>
      <c r="O79" s="97"/>
      <c r="P79" s="97"/>
    </row>
    <row r="80" spans="1:16" ht="33">
      <c r="A80" s="101"/>
      <c r="B80" s="102" t="s">
        <v>119</v>
      </c>
      <c r="C80" s="26"/>
      <c r="D80" s="26"/>
      <c r="E80" s="27"/>
      <c r="F80" s="27"/>
      <c r="G80" s="27"/>
      <c r="H80" s="27"/>
      <c r="I80" s="27"/>
      <c r="J80" s="27"/>
      <c r="K80" s="26"/>
      <c r="L80" s="26"/>
      <c r="M80" s="28"/>
      <c r="N80" s="28"/>
      <c r="O80" s="96"/>
      <c r="P80" s="96"/>
    </row>
    <row r="81" spans="1:16" ht="16.5">
      <c r="A81" s="98"/>
      <c r="B81" s="6" t="s">
        <v>30</v>
      </c>
      <c r="C81" s="99">
        <v>1023859</v>
      </c>
      <c r="D81" s="99">
        <v>1023854</v>
      </c>
      <c r="E81" s="99">
        <v>1023854</v>
      </c>
      <c r="F81" s="99">
        <v>1023854</v>
      </c>
      <c r="G81" s="99">
        <v>1023854</v>
      </c>
      <c r="H81" s="99">
        <v>1023854</v>
      </c>
      <c r="I81" s="99">
        <v>1023854</v>
      </c>
      <c r="J81" s="99">
        <v>1023854</v>
      </c>
      <c r="K81" s="99">
        <v>1023854</v>
      </c>
      <c r="L81" s="99" t="s">
        <v>115</v>
      </c>
      <c r="M81" s="100">
        <v>1092552</v>
      </c>
      <c r="N81" s="100">
        <v>9005786</v>
      </c>
      <c r="O81" s="33"/>
      <c r="P81" s="33"/>
    </row>
    <row r="82" spans="1:16" ht="16.5">
      <c r="A82" s="13"/>
      <c r="B82" s="14" t="s">
        <v>31</v>
      </c>
      <c r="C82" s="34" t="s">
        <v>66</v>
      </c>
      <c r="D82" s="34" t="s">
        <v>66</v>
      </c>
      <c r="E82" s="34" t="s">
        <v>66</v>
      </c>
      <c r="F82" s="34" t="s">
        <v>66</v>
      </c>
      <c r="G82" s="34" t="s">
        <v>66</v>
      </c>
      <c r="H82" s="34" t="s">
        <v>66</v>
      </c>
      <c r="I82" s="34" t="s">
        <v>66</v>
      </c>
      <c r="J82" s="34" t="s">
        <v>66</v>
      </c>
      <c r="K82" s="34" t="s">
        <v>66</v>
      </c>
      <c r="L82" s="34">
        <v>561</v>
      </c>
      <c r="M82" s="34" t="s">
        <v>66</v>
      </c>
      <c r="N82" s="34" t="s">
        <v>66</v>
      </c>
      <c r="O82" s="34"/>
      <c r="P82" s="34"/>
    </row>
    <row r="83" spans="1:16" ht="16.5">
      <c r="A83" s="2"/>
      <c r="B83" s="2"/>
      <c r="C83" s="2"/>
      <c r="D83" s="2"/>
      <c r="E83" s="2"/>
      <c r="F83" s="2"/>
      <c r="G83" s="2"/>
      <c r="H83" s="2"/>
      <c r="I83" s="2"/>
      <c r="J83" s="2"/>
      <c r="K83" s="2"/>
      <c r="L83" s="2"/>
      <c r="M83" s="2"/>
      <c r="N83" s="2"/>
      <c r="O83" s="2"/>
      <c r="P83" s="2"/>
    </row>
  </sheetData>
  <mergeCells count="22">
    <mergeCell ref="O10:O11"/>
    <mergeCell ref="P10:P11"/>
    <mergeCell ref="A5:N5"/>
    <mergeCell ref="M7:N7"/>
    <mergeCell ref="A8:A11"/>
    <mergeCell ref="B8:B11"/>
    <mergeCell ref="C8:C11"/>
    <mergeCell ref="D8:P8"/>
    <mergeCell ref="D9:K9"/>
    <mergeCell ref="D10:D11"/>
    <mergeCell ref="E10:E11"/>
    <mergeCell ref="F10:F11"/>
    <mergeCell ref="G10:G11"/>
    <mergeCell ref="K10:K11"/>
    <mergeCell ref="L10:L11"/>
    <mergeCell ref="M10:M11"/>
    <mergeCell ref="N10:N11"/>
    <mergeCell ref="H10:H11"/>
    <mergeCell ref="I10:I11"/>
    <mergeCell ref="J10:J11"/>
    <mergeCell ref="A4:N4"/>
    <mergeCell ref="A6:N6"/>
  </mergeCells>
  <pageMargins left="1.0629921259842521" right="0.15748031496062992" top="0.74803149606299213" bottom="0.74803149606299213" header="0.31496062992125984" footer="0.31496062992125984"/>
  <pageSetup paperSize="8" orientation="landscape" r:id="rId1"/>
  <headerFooter>
    <oddFooter>&amp;CTrang &amp;P/&amp;N</oddFooter>
  </headerFooter>
  <legacyDrawing r:id="rId2"/>
</worksheet>
</file>

<file path=xl/worksheets/sheet6.xml><?xml version="1.0" encoding="utf-8"?>
<worksheet xmlns="http://schemas.openxmlformats.org/spreadsheetml/2006/main" xmlns:r="http://schemas.openxmlformats.org/officeDocument/2006/relationships">
  <dimension ref="A1:H78"/>
  <sheetViews>
    <sheetView topLeftCell="A68" workbookViewId="0">
      <selection activeCell="B30" sqref="B30"/>
    </sheetView>
  </sheetViews>
  <sheetFormatPr defaultRowHeight="18.75"/>
  <cols>
    <col min="1" max="1" width="7" style="70" customWidth="1"/>
    <col min="2" max="2" width="59.625" style="70" customWidth="1"/>
    <col min="3" max="3" width="20.875" style="70" customWidth="1"/>
    <col min="4" max="4" width="19.25" style="70" customWidth="1"/>
    <col min="5" max="5" width="9" style="70" customWidth="1"/>
    <col min="6" max="6" width="9.125" style="70" customWidth="1"/>
    <col min="7" max="7" width="10.875" style="70" customWidth="1"/>
    <col min="8" max="16384" width="9" style="70"/>
  </cols>
  <sheetData>
    <row r="1" spans="1:7" ht="65.25" customHeight="1">
      <c r="A1" s="140" t="s">
        <v>164</v>
      </c>
      <c r="B1" s="140"/>
      <c r="C1" s="140"/>
    </row>
    <row r="2" spans="1:7">
      <c r="A2" s="141" t="s">
        <v>127</v>
      </c>
      <c r="B2" s="141"/>
      <c r="C2" s="141"/>
    </row>
    <row r="3" spans="1:7">
      <c r="A3" s="71"/>
    </row>
    <row r="4" spans="1:7">
      <c r="A4" s="71"/>
      <c r="B4" s="139" t="s">
        <v>37</v>
      </c>
      <c r="C4" s="139"/>
    </row>
    <row r="5" spans="1:7" s="78" customFormat="1">
      <c r="A5" s="77" t="s">
        <v>120</v>
      </c>
      <c r="B5" s="77" t="s">
        <v>121</v>
      </c>
      <c r="C5" s="77" t="s">
        <v>122</v>
      </c>
    </row>
    <row r="6" spans="1:7" ht="56.25">
      <c r="A6" s="72" t="s">
        <v>5</v>
      </c>
      <c r="B6" s="73" t="s">
        <v>123</v>
      </c>
      <c r="C6" s="81">
        <f>C7+C19+C35+C44</f>
        <v>34653260</v>
      </c>
      <c r="G6" s="70">
        <v>960300</v>
      </c>
    </row>
    <row r="7" spans="1:7">
      <c r="A7" s="75">
        <v>1</v>
      </c>
      <c r="B7" s="76" t="s">
        <v>144</v>
      </c>
      <c r="C7" s="81">
        <f>SUM(C8:C18)</f>
        <v>3304000</v>
      </c>
    </row>
    <row r="8" spans="1:7" ht="62.25" customHeight="1">
      <c r="A8" s="75" t="s">
        <v>8</v>
      </c>
      <c r="B8" s="80" t="s">
        <v>195</v>
      </c>
      <c r="C8" s="105">
        <v>1854000</v>
      </c>
    </row>
    <row r="9" spans="1:7" ht="99.75" customHeight="1">
      <c r="A9" s="75" t="s">
        <v>10</v>
      </c>
      <c r="B9" s="80" t="s">
        <v>196</v>
      </c>
      <c r="C9" s="105">
        <v>500000</v>
      </c>
    </row>
    <row r="10" spans="1:7" ht="66" customHeight="1">
      <c r="A10" s="75" t="s">
        <v>53</v>
      </c>
      <c r="B10" s="80" t="s">
        <v>151</v>
      </c>
      <c r="C10" s="105">
        <v>100000</v>
      </c>
    </row>
    <row r="11" spans="1:7" ht="49.5" customHeight="1">
      <c r="A11" s="75" t="s">
        <v>133</v>
      </c>
      <c r="B11" s="80" t="s">
        <v>197</v>
      </c>
      <c r="C11" s="105">
        <v>70000</v>
      </c>
    </row>
    <row r="12" spans="1:7" ht="33" customHeight="1">
      <c r="A12" s="75" t="s">
        <v>134</v>
      </c>
      <c r="B12" s="80" t="s">
        <v>198</v>
      </c>
      <c r="C12" s="105">
        <v>70000</v>
      </c>
    </row>
    <row r="13" spans="1:7" ht="67.5" customHeight="1">
      <c r="A13" s="75" t="s">
        <v>135</v>
      </c>
      <c r="B13" s="80" t="s">
        <v>199</v>
      </c>
      <c r="C13" s="105">
        <v>250000</v>
      </c>
    </row>
    <row r="14" spans="1:7" ht="116.25" customHeight="1">
      <c r="A14" s="75" t="s">
        <v>136</v>
      </c>
      <c r="B14" s="80" t="s">
        <v>200</v>
      </c>
      <c r="C14" s="105">
        <v>60000</v>
      </c>
    </row>
    <row r="15" spans="1:7" ht="144.75">
      <c r="A15" s="75" t="s">
        <v>137</v>
      </c>
      <c r="B15" s="80" t="s">
        <v>201</v>
      </c>
      <c r="C15" s="105">
        <v>150000</v>
      </c>
    </row>
    <row r="16" spans="1:7" ht="141" customHeight="1">
      <c r="A16" s="75" t="s">
        <v>214</v>
      </c>
      <c r="B16" s="80" t="s">
        <v>202</v>
      </c>
      <c r="C16" s="105">
        <v>150000</v>
      </c>
    </row>
    <row r="17" spans="1:4" ht="69.75" customHeight="1">
      <c r="A17" s="75" t="s">
        <v>215</v>
      </c>
      <c r="B17" s="80" t="s">
        <v>203</v>
      </c>
      <c r="C17" s="105">
        <v>50000</v>
      </c>
    </row>
    <row r="18" spans="1:4" ht="48.75" customHeight="1">
      <c r="A18" s="75" t="s">
        <v>216</v>
      </c>
      <c r="B18" s="80" t="s">
        <v>174</v>
      </c>
      <c r="C18" s="105">
        <v>50000</v>
      </c>
    </row>
    <row r="19" spans="1:4">
      <c r="A19" s="75">
        <v>2</v>
      </c>
      <c r="B19" s="76" t="s">
        <v>131</v>
      </c>
      <c r="C19" s="81">
        <f>C20+C31</f>
        <v>29540710</v>
      </c>
    </row>
    <row r="20" spans="1:4" ht="19.5">
      <c r="A20" s="75" t="s">
        <v>13</v>
      </c>
      <c r="B20" s="83" t="s">
        <v>88</v>
      </c>
      <c r="C20" s="81">
        <f>SUM(C21:C30)</f>
        <v>29491510</v>
      </c>
    </row>
    <row r="21" spans="1:4" ht="61.5" customHeight="1">
      <c r="A21" s="75" t="s">
        <v>217</v>
      </c>
      <c r="B21" s="80" t="s">
        <v>187</v>
      </c>
      <c r="C21" s="105">
        <v>5000000</v>
      </c>
      <c r="D21" s="86"/>
    </row>
    <row r="22" spans="1:4" ht="86.25" customHeight="1">
      <c r="A22" s="75" t="s">
        <v>218</v>
      </c>
      <c r="B22" s="80" t="s">
        <v>167</v>
      </c>
      <c r="C22" s="105">
        <v>10000000</v>
      </c>
      <c r="D22" s="86"/>
    </row>
    <row r="23" spans="1:4" ht="61.5" customHeight="1">
      <c r="A23" s="75" t="s">
        <v>219</v>
      </c>
      <c r="B23" s="80" t="s">
        <v>168</v>
      </c>
      <c r="C23" s="105">
        <v>12545000</v>
      </c>
      <c r="D23" s="86"/>
    </row>
    <row r="24" spans="1:4" ht="48" customHeight="1">
      <c r="A24" s="75" t="s">
        <v>220</v>
      </c>
      <c r="B24" s="80" t="s">
        <v>141</v>
      </c>
      <c r="C24" s="106">
        <v>500000</v>
      </c>
    </row>
    <row r="25" spans="1:4" ht="60.75" customHeight="1">
      <c r="A25" s="75" t="s">
        <v>221</v>
      </c>
      <c r="B25" s="80" t="s">
        <v>169</v>
      </c>
      <c r="C25" s="106">
        <v>905782</v>
      </c>
    </row>
    <row r="26" spans="1:4" ht="33" customHeight="1">
      <c r="A26" s="75" t="s">
        <v>222</v>
      </c>
      <c r="B26" s="80" t="s">
        <v>189</v>
      </c>
      <c r="C26" s="105">
        <v>50000</v>
      </c>
    </row>
    <row r="27" spans="1:4" ht="49.5" customHeight="1">
      <c r="A27" s="75" t="s">
        <v>223</v>
      </c>
      <c r="B27" s="80" t="s">
        <v>170</v>
      </c>
      <c r="C27" s="105">
        <v>30000</v>
      </c>
    </row>
    <row r="28" spans="1:4" ht="48.75" customHeight="1">
      <c r="A28" s="75" t="s">
        <v>224</v>
      </c>
      <c r="B28" s="80" t="s">
        <v>140</v>
      </c>
      <c r="C28" s="105">
        <v>28160</v>
      </c>
    </row>
    <row r="29" spans="1:4" ht="36.75" customHeight="1">
      <c r="A29" s="75" t="s">
        <v>225</v>
      </c>
      <c r="B29" s="80" t="s">
        <v>139</v>
      </c>
      <c r="C29" s="105">
        <v>150000</v>
      </c>
    </row>
    <row r="30" spans="1:4" ht="66" customHeight="1">
      <c r="A30" s="75" t="s">
        <v>226</v>
      </c>
      <c r="B30" s="80" t="s">
        <v>188</v>
      </c>
      <c r="C30" s="105">
        <f>282568</f>
        <v>282568</v>
      </c>
    </row>
    <row r="31" spans="1:4" ht="19.5">
      <c r="A31" s="75" t="s">
        <v>18</v>
      </c>
      <c r="B31" s="83" t="s">
        <v>114</v>
      </c>
      <c r="C31" s="81">
        <f>SUM(C32:C34)</f>
        <v>49200</v>
      </c>
    </row>
    <row r="32" spans="1:4" ht="33">
      <c r="A32" s="75" t="s">
        <v>227</v>
      </c>
      <c r="B32" s="84" t="s">
        <v>205</v>
      </c>
      <c r="C32" s="107">
        <v>14400</v>
      </c>
    </row>
    <row r="33" spans="1:8" ht="36.75" customHeight="1">
      <c r="A33" s="75" t="s">
        <v>228</v>
      </c>
      <c r="B33" s="84" t="s">
        <v>206</v>
      </c>
      <c r="C33" s="107">
        <v>10800</v>
      </c>
    </row>
    <row r="34" spans="1:8" ht="31.5" customHeight="1">
      <c r="A34" s="75" t="s">
        <v>229</v>
      </c>
      <c r="B34" s="84" t="s">
        <v>152</v>
      </c>
      <c r="C34" s="107">
        <v>24000</v>
      </c>
    </row>
    <row r="35" spans="1:8">
      <c r="A35" s="75">
        <v>3</v>
      </c>
      <c r="B35" s="76" t="s">
        <v>128</v>
      </c>
      <c r="C35" s="81">
        <f>SUM(C36:C43)</f>
        <v>1308550</v>
      </c>
      <c r="G35" s="82">
        <f>C35+C64</f>
        <v>1398550</v>
      </c>
    </row>
    <row r="36" spans="1:8" ht="45.75" customHeight="1">
      <c r="A36" s="75" t="s">
        <v>23</v>
      </c>
      <c r="B36" s="80" t="s">
        <v>180</v>
      </c>
      <c r="C36" s="106">
        <v>51400</v>
      </c>
      <c r="G36" s="82">
        <f>G6-G35</f>
        <v>-438250</v>
      </c>
      <c r="H36" s="82"/>
    </row>
    <row r="37" spans="1:8" ht="32.25" customHeight="1">
      <c r="A37" s="75" t="s">
        <v>24</v>
      </c>
      <c r="B37" s="80" t="s">
        <v>181</v>
      </c>
      <c r="C37" s="106">
        <f>0.9*13500</f>
        <v>12150</v>
      </c>
    </row>
    <row r="38" spans="1:8" ht="49.5">
      <c r="A38" s="75" t="s">
        <v>58</v>
      </c>
      <c r="B38" s="80" t="s">
        <v>182</v>
      </c>
      <c r="C38" s="106">
        <f>10*15000</f>
        <v>150000</v>
      </c>
    </row>
    <row r="39" spans="1:8">
      <c r="A39" s="75" t="s">
        <v>190</v>
      </c>
      <c r="B39" s="80" t="s">
        <v>183</v>
      </c>
      <c r="C39" s="106">
        <v>40000</v>
      </c>
    </row>
    <row r="40" spans="1:8" ht="33">
      <c r="A40" s="75" t="s">
        <v>191</v>
      </c>
      <c r="B40" s="80" t="s">
        <v>184</v>
      </c>
      <c r="C40" s="106">
        <v>90000</v>
      </c>
    </row>
    <row r="41" spans="1:8">
      <c r="A41" s="75" t="s">
        <v>192</v>
      </c>
      <c r="B41" s="80" t="s">
        <v>130</v>
      </c>
      <c r="C41" s="106">
        <v>50000</v>
      </c>
    </row>
    <row r="42" spans="1:8" ht="91.5">
      <c r="A42" s="75" t="s">
        <v>193</v>
      </c>
      <c r="B42" s="80" t="s">
        <v>185</v>
      </c>
      <c r="C42" s="106">
        <v>135000</v>
      </c>
    </row>
    <row r="43" spans="1:8" ht="58.5">
      <c r="A43" s="75" t="s">
        <v>194</v>
      </c>
      <c r="B43" s="80" t="s">
        <v>186</v>
      </c>
      <c r="C43" s="106">
        <v>780000</v>
      </c>
    </row>
    <row r="44" spans="1:8">
      <c r="A44" s="75">
        <v>4</v>
      </c>
      <c r="B44" s="76" t="s">
        <v>153</v>
      </c>
      <c r="C44" s="89">
        <f>SUM(C45:C46)</f>
        <v>500000</v>
      </c>
    </row>
    <row r="45" spans="1:8" ht="36.75" customHeight="1">
      <c r="A45" s="75" t="s">
        <v>61</v>
      </c>
      <c r="B45" s="80" t="s">
        <v>161</v>
      </c>
      <c r="C45" s="107">
        <v>500000</v>
      </c>
    </row>
    <row r="46" spans="1:8">
      <c r="A46" s="75"/>
      <c r="B46" s="88"/>
      <c r="C46" s="85"/>
    </row>
    <row r="47" spans="1:8" s="95" customFormat="1" ht="37.5">
      <c r="A47" s="92" t="s">
        <v>25</v>
      </c>
      <c r="B47" s="93" t="s">
        <v>125</v>
      </c>
      <c r="C47" s="94">
        <f>C64+C67+C53+C48+C50</f>
        <v>11803270</v>
      </c>
    </row>
    <row r="48" spans="1:8">
      <c r="A48" s="75">
        <v>1</v>
      </c>
      <c r="B48" s="76" t="s">
        <v>142</v>
      </c>
      <c r="C48" s="81">
        <f>C49</f>
        <v>3578000</v>
      </c>
    </row>
    <row r="49" spans="1:4">
      <c r="A49" s="75" t="s">
        <v>8</v>
      </c>
      <c r="B49" s="80" t="s">
        <v>143</v>
      </c>
      <c r="C49" s="106">
        <v>3578000</v>
      </c>
    </row>
    <row r="50" spans="1:4">
      <c r="A50" s="75">
        <v>2</v>
      </c>
      <c r="B50" s="76" t="s">
        <v>144</v>
      </c>
      <c r="C50" s="81">
        <f>SUM(C51:C52)</f>
        <v>710000</v>
      </c>
    </row>
    <row r="51" spans="1:4" ht="33">
      <c r="A51" s="75" t="s">
        <v>13</v>
      </c>
      <c r="B51" s="80" t="s">
        <v>175</v>
      </c>
      <c r="C51" s="106">
        <v>500000</v>
      </c>
    </row>
    <row r="52" spans="1:4" ht="33">
      <c r="A52" s="75" t="s">
        <v>18</v>
      </c>
      <c r="B52" s="80" t="s">
        <v>204</v>
      </c>
      <c r="C52" s="106">
        <v>210000</v>
      </c>
    </row>
    <row r="53" spans="1:4">
      <c r="A53" s="75">
        <v>3</v>
      </c>
      <c r="B53" s="76" t="s">
        <v>131</v>
      </c>
      <c r="C53" s="81">
        <f>C54+C62</f>
        <v>7425270</v>
      </c>
    </row>
    <row r="54" spans="1:4" ht="19.5">
      <c r="A54" s="87" t="s">
        <v>23</v>
      </c>
      <c r="B54" s="83" t="s">
        <v>88</v>
      </c>
      <c r="C54" s="81">
        <f>SUM(C55:C61)</f>
        <v>7295190</v>
      </c>
    </row>
    <row r="55" spans="1:4" ht="78.75" customHeight="1">
      <c r="A55" s="75" t="s">
        <v>145</v>
      </c>
      <c r="B55" s="80" t="s">
        <v>165</v>
      </c>
      <c r="C55" s="105">
        <v>1860190</v>
      </c>
      <c r="D55" s="86"/>
    </row>
    <row r="56" spans="1:4" ht="62.25" customHeight="1">
      <c r="A56" s="75" t="s">
        <v>146</v>
      </c>
      <c r="B56" s="80" t="s">
        <v>166</v>
      </c>
      <c r="C56" s="105">
        <v>1431000</v>
      </c>
      <c r="D56" s="86"/>
    </row>
    <row r="57" spans="1:4">
      <c r="A57" s="75" t="s">
        <v>147</v>
      </c>
      <c r="B57" s="80" t="s">
        <v>132</v>
      </c>
      <c r="C57" s="106">
        <v>30000</v>
      </c>
    </row>
    <row r="58" spans="1:4" ht="36" customHeight="1">
      <c r="A58" s="75" t="s">
        <v>148</v>
      </c>
      <c r="B58" s="80" t="s">
        <v>160</v>
      </c>
      <c r="C58" s="105">
        <v>2830000</v>
      </c>
    </row>
    <row r="59" spans="1:4">
      <c r="A59" s="75" t="s">
        <v>149</v>
      </c>
      <c r="B59" s="80" t="s">
        <v>171</v>
      </c>
      <c r="C59" s="105">
        <v>910000</v>
      </c>
    </row>
    <row r="60" spans="1:4">
      <c r="A60" s="75" t="s">
        <v>230</v>
      </c>
      <c r="B60" s="80" t="s">
        <v>172</v>
      </c>
      <c r="C60" s="105">
        <v>56000</v>
      </c>
    </row>
    <row r="61" spans="1:4">
      <c r="A61" s="75" t="s">
        <v>231</v>
      </c>
      <c r="B61" s="80" t="s">
        <v>173</v>
      </c>
      <c r="C61" s="105">
        <v>178000</v>
      </c>
    </row>
    <row r="62" spans="1:4" ht="19.5">
      <c r="A62" s="87" t="s">
        <v>24</v>
      </c>
      <c r="B62" s="83" t="s">
        <v>114</v>
      </c>
      <c r="C62" s="81">
        <f>SUM(C63:C63)</f>
        <v>130080</v>
      </c>
    </row>
    <row r="63" spans="1:4" ht="36" customHeight="1">
      <c r="A63" s="75" t="s">
        <v>150</v>
      </c>
      <c r="B63" s="80" t="s">
        <v>138</v>
      </c>
      <c r="C63" s="107">
        <f>150000-(199200*0.1)</f>
        <v>130080</v>
      </c>
    </row>
    <row r="64" spans="1:4">
      <c r="A64" s="75">
        <v>4</v>
      </c>
      <c r="B64" s="76" t="s">
        <v>128</v>
      </c>
      <c r="C64" s="81">
        <f>SUM(C65:C66)</f>
        <v>90000</v>
      </c>
    </row>
    <row r="65" spans="1:5">
      <c r="A65" s="75" t="s">
        <v>61</v>
      </c>
      <c r="B65" s="80" t="s">
        <v>129</v>
      </c>
      <c r="C65" s="106">
        <f>100000*0.9</f>
        <v>90000</v>
      </c>
    </row>
    <row r="66" spans="1:5">
      <c r="A66" s="75" t="s">
        <v>62</v>
      </c>
      <c r="B66" s="80" t="s">
        <v>159</v>
      </c>
      <c r="C66" s="79"/>
    </row>
    <row r="67" spans="1:5">
      <c r="A67" s="75">
        <v>5</v>
      </c>
      <c r="B67" s="76" t="s">
        <v>124</v>
      </c>
      <c r="C67" s="81"/>
    </row>
    <row r="68" spans="1:5">
      <c r="A68" s="75"/>
      <c r="B68" s="74"/>
      <c r="C68" s="79"/>
    </row>
    <row r="69" spans="1:5">
      <c r="A69" s="74"/>
      <c r="B69" s="76" t="s">
        <v>126</v>
      </c>
      <c r="C69" s="81">
        <f>C6+C47</f>
        <v>46456530</v>
      </c>
    </row>
    <row r="71" spans="1:5">
      <c r="C71" s="82"/>
      <c r="D71" s="110" t="s">
        <v>212</v>
      </c>
    </row>
    <row r="72" spans="1:5" s="110" customFormat="1">
      <c r="B72" s="110" t="s">
        <v>207</v>
      </c>
      <c r="C72" s="111">
        <f>C35+C64</f>
        <v>1398550</v>
      </c>
      <c r="D72" s="111">
        <v>1398550</v>
      </c>
      <c r="E72" s="111">
        <f>C72-D72</f>
        <v>0</v>
      </c>
    </row>
    <row r="73" spans="1:5" s="110" customFormat="1">
      <c r="B73" s="110" t="s">
        <v>208</v>
      </c>
      <c r="C73" s="111">
        <f>C74+C75</f>
        <v>36965980</v>
      </c>
      <c r="D73" s="111">
        <v>36965980</v>
      </c>
      <c r="E73" s="111">
        <f t="shared" ref="E73:E78" si="0">C73-D73</f>
        <v>0</v>
      </c>
    </row>
    <row r="74" spans="1:5" s="108" customFormat="1">
      <c r="B74" s="108" t="s">
        <v>209</v>
      </c>
      <c r="C74" s="109">
        <f>C20+C54</f>
        <v>36786700</v>
      </c>
      <c r="D74" s="109">
        <v>36786700</v>
      </c>
      <c r="E74" s="111">
        <f>C74-D74</f>
        <v>0</v>
      </c>
    </row>
    <row r="75" spans="1:5" s="108" customFormat="1">
      <c r="B75" s="108" t="s">
        <v>210</v>
      </c>
      <c r="C75" s="109">
        <f>C31+C62</f>
        <v>179280</v>
      </c>
      <c r="D75" s="109">
        <v>179280</v>
      </c>
      <c r="E75" s="111">
        <f>C75-D75</f>
        <v>0</v>
      </c>
    </row>
    <row r="76" spans="1:5" s="110" customFormat="1">
      <c r="B76" s="110" t="s">
        <v>213</v>
      </c>
      <c r="C76" s="111">
        <f>C7+C48+C50</f>
        <v>7592000</v>
      </c>
      <c r="D76" s="111">
        <v>7592000</v>
      </c>
      <c r="E76" s="111">
        <f t="shared" si="0"/>
        <v>0</v>
      </c>
    </row>
    <row r="77" spans="1:5" s="110" customFormat="1">
      <c r="B77" s="110" t="s">
        <v>211</v>
      </c>
      <c r="C77" s="111">
        <f>C44</f>
        <v>500000</v>
      </c>
      <c r="D77" s="111">
        <v>500000</v>
      </c>
      <c r="E77" s="111">
        <f t="shared" si="0"/>
        <v>0</v>
      </c>
    </row>
    <row r="78" spans="1:5">
      <c r="C78" s="111">
        <f>C72+C73+C76+C77</f>
        <v>46456530</v>
      </c>
      <c r="D78" s="111">
        <f>D72+D73+D76+D77</f>
        <v>46456530</v>
      </c>
      <c r="E78" s="111">
        <f t="shared" si="0"/>
        <v>0</v>
      </c>
    </row>
  </sheetData>
  <mergeCells count="3">
    <mergeCell ref="B4:C4"/>
    <mergeCell ref="A1:C1"/>
    <mergeCell ref="A2:C2"/>
  </mergeCells>
  <pageMargins left="0.70866141732283472" right="0.15748031496062992" top="0.47244094488188981"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VPĐKĐ</vt:lpstr>
      <vt:lpstr>TTCN</vt:lpstr>
      <vt:lpstr>VPSỞ</vt:lpstr>
      <vt:lpstr>DTBS</vt:lpstr>
      <vt:lpstr>MAU 49</vt:lpstr>
      <vt:lpstr>THUYET MINH KEM THEO BIEU 49</vt:lpstr>
      <vt:lpstr>'MAU 49'!Print_Area</vt:lpstr>
      <vt:lpstr>'THUYET MINH KEM THEO BIEU 49'!Print_Area</vt:lpstr>
      <vt:lpstr>'MAU 49'!Print_Titles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tranthanhhai</dc:creator>
  <cp:lastModifiedBy>Admin</cp:lastModifiedBy>
  <cp:lastPrinted>2023-12-28T05:19:34Z</cp:lastPrinted>
  <dcterms:created xsi:type="dcterms:W3CDTF">2017-12-15T02:09:27Z</dcterms:created>
  <dcterms:modified xsi:type="dcterms:W3CDTF">2023-12-28T05:19:42Z</dcterms:modified>
</cp:coreProperties>
</file>